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'BalanceSheet'!$B$1:$L$72</definedName>
    <definedName name="_xlnm.Print_Area" localSheetId="3">'CashFlow'!$A$1:$R$87</definedName>
    <definedName name="_xlnm.Print_Area" localSheetId="0">'P&amp;L'!$B$1:$S$67</definedName>
  </definedNames>
  <calcPr fullCalcOnLoad="1"/>
</workbook>
</file>

<file path=xl/sharedStrings.xml><?xml version="1.0" encoding="utf-8"?>
<sst xmlns="http://schemas.openxmlformats.org/spreadsheetml/2006/main" count="239" uniqueCount="162">
  <si>
    <t xml:space="preserve"> </t>
  </si>
  <si>
    <t>(Unaudited)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</si>
  <si>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</si>
  <si>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</si>
  <si>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</si>
  <si>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</si>
  <si>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</si>
  <si>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</si>
  <si>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</si>
  <si>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</si>
  <si>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</si>
  <si>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</si>
  <si>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</si>
  <si>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</si>
  <si>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</si>
  <si>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</si>
  <si>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</si>
  <si>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</si>
  <si>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Other Long Term Liabilities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</si>
  <si>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</si>
  <si>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</si>
  <si>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</si>
  <si>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</si>
  <si>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</si>
  <si>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</si>
  <si>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</si>
  <si>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</si>
  <si>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</si>
  <si>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</si>
  <si>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Taxation</t>
  </si>
  <si>
    <t>(i)</t>
  </si>
  <si>
    <t>(j)</t>
  </si>
  <si>
    <t>Profit after taxation attributable to</t>
  </si>
  <si>
    <t>members of the Company</t>
  </si>
  <si>
    <t>Basic  (sen)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</si>
  <si>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</si>
  <si>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</si>
  <si>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</si>
  <si>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</si>
  <si>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</si>
  <si>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</si>
  <si>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</si>
  <si>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</si>
  <si>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</si>
  <si>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Earnings per share :-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</si>
  <si>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</si>
  <si>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</si>
  <si>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</si>
  <si>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</si>
  <si>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</si>
  <si>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</si>
  <si>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</si>
  <si>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</si>
  <si>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</si>
  <si>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</si>
  <si>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</si>
  <si>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</si>
  <si>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</si>
  <si>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</si>
  <si>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</si>
  <si>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</si>
  <si>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</si>
  <si>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</si>
  <si>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</si>
  <si>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Financed By:</t>
  </si>
  <si>
    <t>MARCO HOLDINGS BERHAD</t>
  </si>
  <si>
    <t>(Incorporated in Malaysia - 8985-P)</t>
  </si>
  <si>
    <t>Other Income</t>
  </si>
  <si>
    <t>Depreciation</t>
  </si>
  <si>
    <t>(based on 47,425,523 ordinary shares)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</si>
  <si>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</si>
  <si>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</si>
  <si>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</si>
  <si>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</si>
  <si>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</si>
  <si>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</si>
  <si>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Fixed Assets</t>
  </si>
  <si>
    <t>Investment Property</t>
  </si>
  <si>
    <t>Land Held for Development</t>
  </si>
  <si>
    <t>Share Premium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</si>
  <si>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</si>
  <si>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</si>
  <si>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</si>
  <si>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</si>
  <si>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</si>
  <si>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</si>
  <si>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</si>
  <si>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</si>
  <si>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</si>
  <si>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</si>
  <si>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</si>
  <si>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</si>
  <si>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</si>
  <si>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</si>
  <si>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</si>
  <si>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</si>
  <si>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</si>
  <si>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</si>
  <si>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</si>
  <si>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Issuance of Share Capital</t>
  </si>
  <si>
    <t>Short term placements</t>
  </si>
  <si>
    <t>Short term borrowings</t>
  </si>
  <si>
    <t>Shareholders' equity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</si>
  <si>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</si>
  <si>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</si>
  <si>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</si>
  <si>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</si>
  <si>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</si>
  <si>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</si>
  <si>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</si>
  <si>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</si>
  <si>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</si>
  <si>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</si>
  <si>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</si>
  <si>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</si>
  <si>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</si>
  <si>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</si>
  <si>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</si>
  <si>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Non Current Assets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</si>
  <si>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</si>
  <si>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</si>
  <si>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</si>
  <si>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</si>
  <si>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</si>
  <si>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</si>
  <si>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>Profit before taxation</t>
  </si>
  <si>
    <t>Profit after taxation</t>
  </si>
  <si>
    <t>Dividends</t>
  </si>
  <si>
    <t>Retained Profit Brought Forward</t>
  </si>
  <si>
    <t>as previously stated</t>
  </si>
  <si>
    <t>Prior Year Adjustment [Note 1(b)]</t>
  </si>
  <si>
    <t>as restated</t>
  </si>
  <si>
    <t>Retained Profit Carried Forward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</si>
  <si>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</si>
  <si>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</si>
  <si>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</si>
  <si>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</si>
  <si>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</si>
  <si>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4th Quarter</t>
  </si>
  <si>
    <t xml:space="preserve">Net profit for the period </t>
  </si>
  <si>
    <t>Deferred Tax</t>
  </si>
  <si>
    <t>(Restated)</t>
  </si>
  <si>
    <t>-As previously reported</t>
  </si>
  <si>
    <t>Condensed Consolidated Income Statement For The Quarter Ended 31 March 2004</t>
  </si>
  <si>
    <t>1st Quarter</t>
  </si>
  <si>
    <t>( The figures have not been audited)</t>
  </si>
  <si>
    <t>As at 31 March 2004</t>
  </si>
  <si>
    <t>(Audited)</t>
  </si>
  <si>
    <t>For the Quarter ended 31 March 2004</t>
  </si>
  <si>
    <t>3 months</t>
  </si>
  <si>
    <t>(The figures have not been audited)</t>
  </si>
  <si>
    <t>31st December 2003 and the attached accompanying explanatory notes.</t>
  </si>
  <si>
    <t>Statements for the year ended 31st December 2003 and the attached accompanying explanatory notes.</t>
  </si>
  <si>
    <t xml:space="preserve">Financial Statements for the year ended 31st December 2003 and the attached </t>
  </si>
  <si>
    <t>Financial Statements for the year ended 31st December 2003 and the attached accompanying explanatory notes.</t>
  </si>
  <si>
    <t>for the Quarter Ended 31 March 2004</t>
  </si>
  <si>
    <t>Balance as at 1 January 2003</t>
  </si>
  <si>
    <t>As at 31 March 2003</t>
  </si>
  <si>
    <t>At 1January 2004</t>
  </si>
  <si>
    <t>Net Profit for the period</t>
  </si>
  <si>
    <t>As restated</t>
  </si>
  <si>
    <t>-Prior Year Adjustment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</si>
</sst>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164" fontId="8" fillId="4" borderId="9" xfId="15" applyNumberFormat="1" applyFont="1" applyFill="1" applyBorder="1" applyAlignment="1">
      <alignment/>
    </xf>
    <xf numFmtId="164" fontId="8" fillId="4" borderId="7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9" fontId="8" fillId="4" borderId="12" xfId="15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4" xfId="15" applyNumberFormat="1" applyFont="1" applyFill="1" applyBorder="1" applyAlignment="1">
      <alignment/>
    </xf>
    <xf numFmtId="164" fontId="8" fillId="3" borderId="15" xfId="15" applyNumberFormat="1" applyFont="1" applyFill="1" applyBorder="1" applyAlignment="1">
      <alignment/>
    </xf>
    <xf numFmtId="165" fontId="8" fillId="3" borderId="16" xfId="15" applyNumberFormat="1" applyFont="1" applyFill="1" applyBorder="1" applyAlignment="1">
      <alignment/>
    </xf>
    <xf numFmtId="43" fontId="8" fillId="3" borderId="12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/>
    </xf>
    <xf numFmtId="164" fontId="8" fillId="3" borderId="7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12" xfId="15" applyNumberFormat="1" applyFont="1" applyFill="1" applyBorder="1" applyAlignment="1">
      <alignment/>
    </xf>
    <xf numFmtId="165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2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20" xfId="15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2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" borderId="11" xfId="0" applyFont="1" applyFill="1" applyBorder="1" applyAlignment="1">
      <alignment/>
    </xf>
    <xf numFmtId="164" fontId="14" fillId="3" borderId="24" xfId="15" applyNumberFormat="1" applyFont="1" applyFill="1" applyBorder="1" applyAlignment="1">
      <alignment/>
    </xf>
    <xf numFmtId="164" fontId="14" fillId="3" borderId="15" xfId="15" applyNumberFormat="1" applyFont="1" applyFill="1" applyBorder="1" applyAlignment="1">
      <alignment/>
    </xf>
    <xf numFmtId="164" fontId="14" fillId="4" borderId="11" xfId="15" applyNumberFormat="1" applyFont="1" applyFill="1" applyBorder="1" applyAlignment="1">
      <alignment/>
    </xf>
    <xf numFmtId="164" fontId="14" fillId="4" borderId="26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7" xfId="15" applyNumberFormat="1" applyFont="1" applyFill="1" applyBorder="1" applyAlignment="1">
      <alignment/>
    </xf>
    <xf numFmtId="164" fontId="8" fillId="4" borderId="27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18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4" xfId="15" applyNumberFormat="1" applyFont="1" applyFill="1" applyBorder="1" applyAlignment="1">
      <alignment/>
    </xf>
    <xf numFmtId="164" fontId="8" fillId="4" borderId="24" xfId="15" applyNumberFormat="1" applyFont="1" applyFill="1" applyBorder="1" applyAlignment="1">
      <alignment/>
    </xf>
    <xf numFmtId="165" fontId="14" fillId="3" borderId="24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5" fontId="12" fillId="3" borderId="16" xfId="15" applyNumberFormat="1" applyFont="1" applyFill="1" applyBorder="1" applyAlignment="1">
      <alignment/>
    </xf>
    <xf numFmtId="165" fontId="12" fillId="3" borderId="2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2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6" xfId="15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65" fontId="12" fillId="4" borderId="27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5" fontId="8" fillId="3" borderId="1" xfId="15" applyNumberFormat="1" applyFont="1" applyFill="1" applyBorder="1" applyAlignment="1">
      <alignment/>
    </xf>
    <xf numFmtId="164" fontId="8" fillId="3" borderId="3" xfId="15" applyNumberFormat="1" applyFont="1" applyFill="1" applyBorder="1" applyAlignment="1">
      <alignment/>
    </xf>
    <xf numFmtId="164" fontId="8" fillId="4" borderId="1" xfId="15" applyNumberFormat="1" applyFont="1" applyFill="1" applyBorder="1" applyAlignment="1">
      <alignment/>
    </xf>
    <xf numFmtId="165" fontId="8" fillId="4" borderId="3" xfId="15" applyNumberFormat="1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164" fontId="8" fillId="6" borderId="0" xfId="15" applyNumberFormat="1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9"/>
  <sheetViews>
    <sheetView showGridLines="0" tabSelected="1" zoomScale="60" zoomScaleNormal="60" workbookViewId="0" topLeftCell="A1">
      <selection activeCell="R17" sqref="R17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3.28125" style="0" customWidth="1"/>
    <col min="7" max="7" width="3.8515625" style="0" customWidth="1"/>
    <col min="8" max="8" width="12.8515625" style="0" customWidth="1"/>
    <col min="9" max="9" width="3.28125" style="0" customWidth="1"/>
    <col min="10" max="10" width="3.140625" style="0" customWidth="1"/>
    <col min="11" max="11" width="13.00390625" style="0" bestFit="1" customWidth="1"/>
    <col min="12" max="12" width="2.421875" style="0" customWidth="1"/>
    <col min="13" max="13" width="3.57421875" style="0" customWidth="1"/>
    <col min="14" max="14" width="3.140625" style="0" customWidth="1"/>
    <col min="15" max="15" width="12.140625" style="0" customWidth="1"/>
    <col min="16" max="16" width="2.7109375" style="0" customWidth="1"/>
    <col min="17" max="17" width="5.7109375" style="0" customWidth="1"/>
    <col min="18" max="18" width="13.00390625" style="0" bestFit="1" customWidth="1"/>
    <col min="19" max="19" width="3.7109375" style="0" customWidth="1"/>
    <col min="22" max="22" width="9.140625" style="36" customWidth="1"/>
  </cols>
  <sheetData>
    <row r="1" ht="20.25">
      <c r="H1" s="2" t="s">
        <v>65</v>
      </c>
    </row>
    <row r="2" ht="12.75">
      <c r="H2" s="3" t="s">
        <v>66</v>
      </c>
    </row>
    <row r="3" spans="8:19" ht="12.75">
      <c r="H3" s="3"/>
      <c r="P3" s="28"/>
      <c r="Q3" s="29"/>
      <c r="R3" s="30"/>
      <c r="S3" s="29"/>
    </row>
    <row r="4" spans="2:19" ht="12.75">
      <c r="B4" s="85"/>
      <c r="C4" s="85"/>
      <c r="D4" s="85"/>
      <c r="E4" s="85"/>
      <c r="F4" s="85"/>
      <c r="G4" s="85"/>
      <c r="H4" s="129"/>
      <c r="I4" s="85"/>
      <c r="J4" s="85"/>
      <c r="K4" s="85"/>
      <c r="L4" s="85"/>
      <c r="M4" s="85"/>
      <c r="N4" s="85"/>
      <c r="O4" s="85"/>
      <c r="P4" s="130"/>
      <c r="Q4" s="131"/>
      <c r="R4" s="132"/>
      <c r="S4" s="131"/>
    </row>
    <row r="5" spans="2:19" ht="27.75" customHeight="1">
      <c r="B5" s="333" t="s">
        <v>143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</row>
    <row r="6" spans="2:19" ht="18.75" customHeight="1">
      <c r="B6" s="334" t="s">
        <v>145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</row>
    <row r="7" spans="2:19" ht="12.7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9" spans="2:19" ht="12.75">
      <c r="B9" s="32"/>
      <c r="C9" s="6"/>
      <c r="D9" s="6"/>
      <c r="E9" s="6"/>
      <c r="F9" s="8"/>
      <c r="G9" s="100"/>
      <c r="H9" s="101"/>
      <c r="I9" s="128" t="s">
        <v>0</v>
      </c>
      <c r="J9" s="101"/>
      <c r="K9" s="101"/>
      <c r="L9" s="102"/>
      <c r="N9" s="100"/>
      <c r="O9" s="101"/>
      <c r="P9" s="128" t="s">
        <v>0</v>
      </c>
      <c r="Q9" s="101"/>
      <c r="R9" s="101"/>
      <c r="S9" s="102"/>
    </row>
    <row r="10" spans="2:19" ht="15">
      <c r="B10" s="40"/>
      <c r="C10" s="41"/>
      <c r="D10" s="41"/>
      <c r="E10" s="41"/>
      <c r="F10" s="43"/>
      <c r="G10" s="335" t="s">
        <v>19</v>
      </c>
      <c r="H10" s="336"/>
      <c r="I10" s="336"/>
      <c r="J10" s="336"/>
      <c r="K10" s="336"/>
      <c r="L10" s="337"/>
      <c r="M10" s="41"/>
      <c r="N10" s="335" t="s">
        <v>20</v>
      </c>
      <c r="O10" s="336"/>
      <c r="P10" s="336"/>
      <c r="Q10" s="336"/>
      <c r="R10" s="336"/>
      <c r="S10" s="337"/>
    </row>
    <row r="11" spans="2:19" ht="14.25">
      <c r="B11" s="40"/>
      <c r="C11" s="41"/>
      <c r="D11" s="41"/>
      <c r="E11" s="41"/>
      <c r="F11" s="43"/>
      <c r="G11" s="138"/>
      <c r="H11" s="154"/>
      <c r="I11" s="155"/>
      <c r="J11" s="154"/>
      <c r="K11" s="154"/>
      <c r="L11" s="156"/>
      <c r="M11" s="39"/>
      <c r="N11" s="138"/>
      <c r="O11" s="154"/>
      <c r="P11" s="155"/>
      <c r="Q11" s="154"/>
      <c r="R11" s="154"/>
      <c r="S11" s="156"/>
    </row>
    <row r="12" spans="2:19" ht="14.25">
      <c r="B12" s="40"/>
      <c r="C12" s="41"/>
      <c r="D12" s="41"/>
      <c r="E12" s="41"/>
      <c r="F12" s="43"/>
      <c r="G12" s="157"/>
      <c r="H12" s="158"/>
      <c r="I12" s="159"/>
      <c r="J12" s="160"/>
      <c r="K12" s="161"/>
      <c r="L12" s="162"/>
      <c r="M12" s="39"/>
      <c r="N12" s="157"/>
      <c r="O12" s="158"/>
      <c r="P12" s="159"/>
      <c r="Q12" s="160"/>
      <c r="R12" s="161"/>
      <c r="S12" s="162"/>
    </row>
    <row r="13" spans="2:19" ht="14.25">
      <c r="B13" s="40"/>
      <c r="C13" s="41"/>
      <c r="D13" s="41"/>
      <c r="E13" s="41"/>
      <c r="F13" s="43"/>
      <c r="G13" s="103"/>
      <c r="H13" s="163" t="s">
        <v>21</v>
      </c>
      <c r="I13" s="137"/>
      <c r="J13" s="164"/>
      <c r="K13" s="60" t="s">
        <v>22</v>
      </c>
      <c r="L13" s="48"/>
      <c r="M13" s="39"/>
      <c r="N13" s="103"/>
      <c r="O13" s="163" t="s">
        <v>21</v>
      </c>
      <c r="P13" s="137"/>
      <c r="Q13" s="164"/>
      <c r="R13" s="60" t="s">
        <v>22</v>
      </c>
      <c r="S13" s="48"/>
    </row>
    <row r="14" spans="2:19" ht="14.25">
      <c r="B14" s="40"/>
      <c r="C14" s="41"/>
      <c r="D14" s="41"/>
      <c r="E14" s="41"/>
      <c r="F14" s="43"/>
      <c r="G14" s="103"/>
      <c r="H14" s="163" t="s">
        <v>23</v>
      </c>
      <c r="I14" s="137"/>
      <c r="J14" s="164"/>
      <c r="K14" s="60" t="s">
        <v>24</v>
      </c>
      <c r="L14" s="48"/>
      <c r="M14" s="39"/>
      <c r="N14" s="103"/>
      <c r="O14" s="163" t="s">
        <v>23</v>
      </c>
      <c r="P14" s="137"/>
      <c r="Q14" s="164"/>
      <c r="R14" s="60" t="s">
        <v>24</v>
      </c>
      <c r="S14" s="48"/>
    </row>
    <row r="15" spans="2:19" ht="14.25">
      <c r="B15" s="40"/>
      <c r="C15" s="41"/>
      <c r="D15" s="41"/>
      <c r="E15" s="41"/>
      <c r="F15" s="43"/>
      <c r="G15" s="103"/>
      <c r="H15" s="163" t="s">
        <v>144</v>
      </c>
      <c r="I15" s="137"/>
      <c r="J15" s="164"/>
      <c r="K15" s="60" t="s">
        <v>6</v>
      </c>
      <c r="L15" s="48"/>
      <c r="M15" s="39"/>
      <c r="N15" s="103"/>
      <c r="O15" s="163" t="s">
        <v>25</v>
      </c>
      <c r="P15" s="137"/>
      <c r="Q15" s="164"/>
      <c r="R15" s="60" t="s">
        <v>37</v>
      </c>
      <c r="S15" s="48"/>
    </row>
    <row r="16" spans="2:19" ht="14.25">
      <c r="B16" s="40"/>
      <c r="C16" s="41"/>
      <c r="D16" s="41"/>
      <c r="E16" s="41"/>
      <c r="F16" s="43"/>
      <c r="G16" s="103"/>
      <c r="H16" s="165">
        <v>38077</v>
      </c>
      <c r="I16" s="137"/>
      <c r="J16" s="164"/>
      <c r="K16" s="166">
        <v>37711</v>
      </c>
      <c r="L16" s="48"/>
      <c r="M16" s="39"/>
      <c r="N16" s="103"/>
      <c r="O16" s="165">
        <f>H16</f>
        <v>38077</v>
      </c>
      <c r="P16" s="137"/>
      <c r="Q16" s="164"/>
      <c r="R16" s="166">
        <f>K16</f>
        <v>37711</v>
      </c>
      <c r="S16" s="48"/>
    </row>
    <row r="17" spans="2:19" ht="14.25">
      <c r="B17" s="67"/>
      <c r="C17" s="66"/>
      <c r="D17" s="66"/>
      <c r="E17" s="66"/>
      <c r="F17" s="43"/>
      <c r="G17" s="122"/>
      <c r="H17" s="167"/>
      <c r="I17" s="168"/>
      <c r="J17" s="169"/>
      <c r="K17" s="170" t="s">
        <v>0</v>
      </c>
      <c r="L17" s="71"/>
      <c r="M17" s="39"/>
      <c r="N17" s="122"/>
      <c r="O17" s="167"/>
      <c r="P17" s="168"/>
      <c r="Q17" s="169"/>
      <c r="R17" s="170"/>
      <c r="S17" s="71"/>
    </row>
    <row r="18" spans="2:19" ht="14.25">
      <c r="B18" s="40"/>
      <c r="C18" s="41"/>
      <c r="D18" s="41"/>
      <c r="E18" s="41"/>
      <c r="F18" s="43"/>
      <c r="G18" s="103"/>
      <c r="H18" s="143"/>
      <c r="I18" s="137"/>
      <c r="J18" s="164"/>
      <c r="K18" s="171"/>
      <c r="L18" s="48"/>
      <c r="M18" s="41"/>
      <c r="N18" s="103"/>
      <c r="O18" s="143"/>
      <c r="P18" s="137"/>
      <c r="Q18" s="164"/>
      <c r="R18" s="171"/>
      <c r="S18" s="48"/>
    </row>
    <row r="19" spans="2:22" s="39" customFormat="1" ht="16.5">
      <c r="B19" s="40"/>
      <c r="C19" s="41"/>
      <c r="D19" s="41"/>
      <c r="E19" s="41"/>
      <c r="F19" s="43"/>
      <c r="G19" s="103"/>
      <c r="H19" s="104" t="s">
        <v>8</v>
      </c>
      <c r="I19" s="105"/>
      <c r="J19" s="44"/>
      <c r="K19" s="45" t="s">
        <v>8</v>
      </c>
      <c r="L19" s="46"/>
      <c r="M19" s="47"/>
      <c r="N19" s="133"/>
      <c r="O19" s="104" t="s">
        <v>8</v>
      </c>
      <c r="P19" s="105"/>
      <c r="Q19" s="44"/>
      <c r="R19" s="45" t="s">
        <v>8</v>
      </c>
      <c r="S19" s="48"/>
      <c r="V19" s="49"/>
    </row>
    <row r="20" spans="2:22" s="39" customFormat="1" ht="14.25">
      <c r="B20" s="40"/>
      <c r="C20" s="41"/>
      <c r="D20" s="41"/>
      <c r="E20" s="41"/>
      <c r="F20" s="43"/>
      <c r="G20" s="103"/>
      <c r="H20" s="106"/>
      <c r="I20" s="107"/>
      <c r="J20" s="50"/>
      <c r="K20" s="51"/>
      <c r="L20" s="48"/>
      <c r="M20" s="41"/>
      <c r="N20" s="103"/>
      <c r="O20" s="106"/>
      <c r="P20" s="107"/>
      <c r="Q20" s="50"/>
      <c r="R20" s="51"/>
      <c r="S20" s="48"/>
      <c r="V20" s="49"/>
    </row>
    <row r="21" spans="2:22" s="39" customFormat="1" ht="14.25">
      <c r="B21" s="40"/>
      <c r="C21" s="38" t="s">
        <v>39</v>
      </c>
      <c r="D21" s="41"/>
      <c r="E21" s="41"/>
      <c r="F21" s="43"/>
      <c r="G21" s="103"/>
      <c r="H21" s="108">
        <v>15826</v>
      </c>
      <c r="I21" s="109"/>
      <c r="J21" s="54"/>
      <c r="K21" s="55">
        <v>13573</v>
      </c>
      <c r="L21" s="56"/>
      <c r="M21" s="57"/>
      <c r="N21" s="125"/>
      <c r="O21" s="108">
        <v>15826</v>
      </c>
      <c r="P21" s="109"/>
      <c r="Q21" s="54"/>
      <c r="R21" s="55">
        <v>13573</v>
      </c>
      <c r="S21" s="48"/>
      <c r="U21" s="58"/>
      <c r="V21" s="49"/>
    </row>
    <row r="22" spans="2:22" s="39" customFormat="1" ht="14.25">
      <c r="B22" s="40"/>
      <c r="C22" s="41"/>
      <c r="D22" s="41"/>
      <c r="E22" s="41"/>
      <c r="F22" s="43"/>
      <c r="G22" s="103"/>
      <c r="H22" s="106"/>
      <c r="I22" s="107"/>
      <c r="J22" s="50"/>
      <c r="K22" s="51"/>
      <c r="L22" s="48"/>
      <c r="M22" s="41"/>
      <c r="N22" s="103"/>
      <c r="O22" s="106"/>
      <c r="P22" s="107"/>
      <c r="Q22" s="50"/>
      <c r="R22" s="51"/>
      <c r="S22" s="48"/>
      <c r="V22" s="49"/>
    </row>
    <row r="23" spans="2:22" s="39" customFormat="1" ht="14.25">
      <c r="B23" s="40"/>
      <c r="C23" s="41" t="s">
        <v>67</v>
      </c>
      <c r="D23" s="41"/>
      <c r="E23" s="41"/>
      <c r="F23" s="43"/>
      <c r="G23" s="103"/>
      <c r="H23" s="112">
        <v>200</v>
      </c>
      <c r="I23" s="107"/>
      <c r="J23" s="50"/>
      <c r="K23" s="93">
        <v>333</v>
      </c>
      <c r="L23" s="48"/>
      <c r="M23" s="41"/>
      <c r="N23" s="103"/>
      <c r="O23" s="112">
        <v>200</v>
      </c>
      <c r="P23" s="107"/>
      <c r="Q23" s="50"/>
      <c r="R23" s="93">
        <v>333</v>
      </c>
      <c r="S23" s="48"/>
      <c r="V23" s="49"/>
    </row>
    <row r="24" spans="2:22" s="39" customFormat="1" ht="14.25">
      <c r="B24" s="40"/>
      <c r="C24" s="41"/>
      <c r="D24" s="41"/>
      <c r="E24" s="41"/>
      <c r="F24" s="43"/>
      <c r="G24" s="103"/>
      <c r="H24" s="106"/>
      <c r="I24" s="107"/>
      <c r="J24" s="50"/>
      <c r="K24" s="51"/>
      <c r="L24" s="48"/>
      <c r="M24" s="41"/>
      <c r="N24" s="103"/>
      <c r="O24" s="106"/>
      <c r="P24" s="107"/>
      <c r="Q24" s="50"/>
      <c r="R24" s="51"/>
      <c r="S24" s="48"/>
      <c r="V24" s="49"/>
    </row>
    <row r="25" spans="2:22" s="39" customFormat="1" ht="14.25">
      <c r="B25" s="40"/>
      <c r="C25" s="41" t="s">
        <v>42</v>
      </c>
      <c r="D25" s="41"/>
      <c r="E25" s="41"/>
      <c r="F25" s="43"/>
      <c r="G25" s="103"/>
      <c r="H25" s="110">
        <v>-15037</v>
      </c>
      <c r="I25" s="109"/>
      <c r="J25" s="54"/>
      <c r="K25" s="83">
        <v>-13169</v>
      </c>
      <c r="L25" s="56"/>
      <c r="M25" s="57"/>
      <c r="N25" s="125"/>
      <c r="O25" s="110">
        <v>-15037</v>
      </c>
      <c r="P25" s="109"/>
      <c r="Q25" s="54"/>
      <c r="R25" s="83">
        <v>-13169</v>
      </c>
      <c r="S25" s="48"/>
      <c r="V25" s="49"/>
    </row>
    <row r="26" spans="2:22" s="39" customFormat="1" ht="14.25">
      <c r="B26" s="40"/>
      <c r="C26" s="41"/>
      <c r="D26" s="41"/>
      <c r="E26" s="41"/>
      <c r="F26" s="43"/>
      <c r="G26" s="103"/>
      <c r="H26" s="110"/>
      <c r="I26" s="109"/>
      <c r="J26" s="54"/>
      <c r="K26" s="83"/>
      <c r="L26" s="56"/>
      <c r="M26" s="57"/>
      <c r="N26" s="125"/>
      <c r="O26" s="110"/>
      <c r="P26" s="109"/>
      <c r="Q26" s="54"/>
      <c r="R26" s="83"/>
      <c r="S26" s="48"/>
      <c r="V26" s="49"/>
    </row>
    <row r="27" spans="2:22" s="39" customFormat="1" ht="14.25">
      <c r="B27" s="40"/>
      <c r="C27" s="41" t="s">
        <v>68</v>
      </c>
      <c r="D27" s="41"/>
      <c r="E27" s="41"/>
      <c r="F27" s="43"/>
      <c r="G27" s="103"/>
      <c r="H27" s="110">
        <v>-42</v>
      </c>
      <c r="I27" s="109"/>
      <c r="J27" s="54"/>
      <c r="K27" s="83">
        <v>-30</v>
      </c>
      <c r="L27" s="56"/>
      <c r="M27" s="57"/>
      <c r="N27" s="125"/>
      <c r="O27" s="110">
        <v>-42</v>
      </c>
      <c r="P27" s="109"/>
      <c r="Q27" s="54"/>
      <c r="R27" s="83">
        <v>-30</v>
      </c>
      <c r="S27" s="48"/>
      <c r="V27" s="49"/>
    </row>
    <row r="28" spans="2:22" s="39" customFormat="1" ht="14.25">
      <c r="B28" s="40"/>
      <c r="C28" s="41"/>
      <c r="D28" s="41"/>
      <c r="E28" s="41"/>
      <c r="F28" s="43"/>
      <c r="G28" s="103"/>
      <c r="H28" s="111"/>
      <c r="I28" s="107"/>
      <c r="J28" s="50"/>
      <c r="K28" s="76"/>
      <c r="L28" s="48"/>
      <c r="M28" s="41"/>
      <c r="N28" s="103"/>
      <c r="O28" s="111"/>
      <c r="P28" s="107"/>
      <c r="Q28" s="50"/>
      <c r="R28" s="76"/>
      <c r="S28" s="48"/>
      <c r="V28" s="49"/>
    </row>
    <row r="29" spans="2:22" s="39" customFormat="1" ht="14.25">
      <c r="B29" s="40"/>
      <c r="C29" s="41"/>
      <c r="D29" s="41"/>
      <c r="E29" s="41"/>
      <c r="F29" s="43"/>
      <c r="G29" s="103"/>
      <c r="H29" s="106"/>
      <c r="I29" s="107"/>
      <c r="J29" s="50"/>
      <c r="K29" s="51"/>
      <c r="L29" s="48"/>
      <c r="M29" s="41"/>
      <c r="N29" s="103"/>
      <c r="O29" s="106"/>
      <c r="P29" s="107"/>
      <c r="Q29" s="50"/>
      <c r="R29" s="51"/>
      <c r="S29" s="48"/>
      <c r="V29" s="49"/>
    </row>
    <row r="30" spans="2:22" s="39" customFormat="1" ht="14.25">
      <c r="B30" s="40"/>
      <c r="C30" s="41" t="s">
        <v>43</v>
      </c>
      <c r="D30" s="41"/>
      <c r="E30" s="41"/>
      <c r="F30" s="43"/>
      <c r="G30" s="103"/>
      <c r="H30" s="108">
        <f>SUM(H21:H28)</f>
        <v>947</v>
      </c>
      <c r="I30" s="109"/>
      <c r="J30" s="54"/>
      <c r="K30" s="93">
        <f>SUM(K21:K28)</f>
        <v>707</v>
      </c>
      <c r="L30" s="56"/>
      <c r="M30" s="57"/>
      <c r="N30" s="125"/>
      <c r="O30" s="108">
        <f>SUM(O21:O28)</f>
        <v>947</v>
      </c>
      <c r="P30" s="109"/>
      <c r="Q30" s="54"/>
      <c r="R30" s="93">
        <f>SUM(R21:R28)</f>
        <v>707</v>
      </c>
      <c r="S30" s="48"/>
      <c r="V30" s="49"/>
    </row>
    <row r="31" spans="2:22" s="39" customFormat="1" ht="14.25">
      <c r="B31" s="40"/>
      <c r="C31" s="41"/>
      <c r="D31" s="41"/>
      <c r="E31" s="41"/>
      <c r="F31" s="43"/>
      <c r="G31" s="103"/>
      <c r="H31" s="108"/>
      <c r="I31" s="109"/>
      <c r="J31" s="54"/>
      <c r="K31" s="59"/>
      <c r="L31" s="56"/>
      <c r="M31" s="57"/>
      <c r="N31" s="125"/>
      <c r="O31" s="108"/>
      <c r="P31" s="109"/>
      <c r="Q31" s="54"/>
      <c r="R31" s="59"/>
      <c r="S31" s="48"/>
      <c r="V31" s="49"/>
    </row>
    <row r="32" spans="2:22" s="39" customFormat="1" ht="14.25">
      <c r="B32" s="40"/>
      <c r="C32" s="41" t="s">
        <v>40</v>
      </c>
      <c r="D32" s="41"/>
      <c r="E32" s="41"/>
      <c r="F32" s="43"/>
      <c r="G32" s="103"/>
      <c r="H32" s="112">
        <v>-154</v>
      </c>
      <c r="I32" s="109"/>
      <c r="J32" s="54"/>
      <c r="K32" s="93">
        <v>-185</v>
      </c>
      <c r="L32" s="96"/>
      <c r="M32" s="97"/>
      <c r="N32" s="134"/>
      <c r="O32" s="112">
        <v>-154</v>
      </c>
      <c r="P32" s="126"/>
      <c r="Q32" s="98"/>
      <c r="R32" s="93">
        <v>-185</v>
      </c>
      <c r="S32" s="48"/>
      <c r="U32" s="58"/>
      <c r="V32" s="49"/>
    </row>
    <row r="33" spans="2:22" s="39" customFormat="1" ht="14.25">
      <c r="B33" s="40"/>
      <c r="C33" s="41"/>
      <c r="D33" s="41"/>
      <c r="E33" s="41"/>
      <c r="F33" s="43"/>
      <c r="G33" s="103"/>
      <c r="H33" s="113"/>
      <c r="I33" s="109"/>
      <c r="J33" s="54"/>
      <c r="K33" s="77"/>
      <c r="L33" s="56"/>
      <c r="M33" s="57"/>
      <c r="N33" s="125"/>
      <c r="O33" s="113"/>
      <c r="P33" s="109"/>
      <c r="Q33" s="54"/>
      <c r="R33" s="77"/>
      <c r="S33" s="48"/>
      <c r="V33" s="49"/>
    </row>
    <row r="34" spans="2:22" s="39" customFormat="1" ht="14.25">
      <c r="B34" s="40"/>
      <c r="C34" s="41"/>
      <c r="D34" s="41"/>
      <c r="E34" s="73"/>
      <c r="F34" s="43"/>
      <c r="G34" s="103"/>
      <c r="H34" s="108"/>
      <c r="I34" s="109"/>
      <c r="J34" s="54"/>
      <c r="K34" s="59"/>
      <c r="L34" s="56"/>
      <c r="M34" s="57"/>
      <c r="N34" s="125"/>
      <c r="O34" s="108"/>
      <c r="P34" s="109"/>
      <c r="Q34" s="54"/>
      <c r="R34" s="59"/>
      <c r="S34" s="48"/>
      <c r="V34" s="49"/>
    </row>
    <row r="35" spans="2:22" s="39" customFormat="1" ht="14.25">
      <c r="B35" s="40"/>
      <c r="C35" s="41" t="s">
        <v>125</v>
      </c>
      <c r="D35" s="41"/>
      <c r="E35" s="41"/>
      <c r="F35" s="43"/>
      <c r="G35" s="103"/>
      <c r="H35" s="114">
        <f>SUM(H30:H32)</f>
        <v>793</v>
      </c>
      <c r="I35" s="109"/>
      <c r="J35" s="54"/>
      <c r="K35" s="79">
        <f>SUM(K30:K32)</f>
        <v>522</v>
      </c>
      <c r="L35" s="56"/>
      <c r="M35" s="57"/>
      <c r="N35" s="125"/>
      <c r="O35" s="114">
        <f>SUM(O30:O32)</f>
        <v>793</v>
      </c>
      <c r="P35" s="109"/>
      <c r="Q35" s="54"/>
      <c r="R35" s="79">
        <f>SUM(R30:R32)</f>
        <v>522</v>
      </c>
      <c r="S35" s="48"/>
      <c r="V35" s="49"/>
    </row>
    <row r="36" spans="2:22" s="39" customFormat="1" ht="14.25">
      <c r="B36" s="40"/>
      <c r="C36" s="41"/>
      <c r="D36" s="41"/>
      <c r="E36" s="41"/>
      <c r="F36" s="43"/>
      <c r="G36" s="103"/>
      <c r="H36" s="114"/>
      <c r="I36" s="109"/>
      <c r="J36" s="54"/>
      <c r="K36" s="78"/>
      <c r="L36" s="56"/>
      <c r="M36" s="57"/>
      <c r="N36" s="125"/>
      <c r="O36" s="114"/>
      <c r="P36" s="109"/>
      <c r="Q36" s="54"/>
      <c r="R36" s="78"/>
      <c r="S36" s="48"/>
      <c r="V36" s="49"/>
    </row>
    <row r="37" spans="2:22" s="39" customFormat="1" ht="14.25">
      <c r="B37" s="40"/>
      <c r="C37" s="41" t="s">
        <v>29</v>
      </c>
      <c r="D37" s="41"/>
      <c r="E37" s="41"/>
      <c r="F37" s="43"/>
      <c r="G37" s="103"/>
      <c r="H37" s="110">
        <v>-327</v>
      </c>
      <c r="I37" s="109"/>
      <c r="J37" s="54"/>
      <c r="K37" s="79">
        <v>-262</v>
      </c>
      <c r="L37" s="56"/>
      <c r="M37" s="57"/>
      <c r="N37" s="125"/>
      <c r="O37" s="110">
        <v>-327</v>
      </c>
      <c r="P37" s="109"/>
      <c r="Q37" s="54"/>
      <c r="R37" s="79">
        <v>-262</v>
      </c>
      <c r="S37" s="48"/>
      <c r="T37" s="326"/>
      <c r="U37" s="326"/>
      <c r="V37" s="49"/>
    </row>
    <row r="38" spans="2:22" s="39" customFormat="1" ht="14.25">
      <c r="B38" s="40"/>
      <c r="C38" s="41"/>
      <c r="D38" s="41"/>
      <c r="E38" s="41"/>
      <c r="F38" s="43"/>
      <c r="G38" s="103"/>
      <c r="H38" s="111"/>
      <c r="I38" s="107"/>
      <c r="J38" s="50"/>
      <c r="K38" s="76"/>
      <c r="L38" s="48"/>
      <c r="M38" s="41"/>
      <c r="N38" s="103"/>
      <c r="O38" s="111"/>
      <c r="P38" s="107"/>
      <c r="Q38" s="50"/>
      <c r="R38" s="76"/>
      <c r="S38" s="48"/>
      <c r="V38" s="49"/>
    </row>
    <row r="39" spans="2:22" s="39" customFormat="1" ht="14.25">
      <c r="B39" s="40"/>
      <c r="C39" s="41"/>
      <c r="E39" s="41"/>
      <c r="F39" s="43"/>
      <c r="G39" s="103"/>
      <c r="H39" s="115"/>
      <c r="I39" s="109"/>
      <c r="J39" s="54"/>
      <c r="K39" s="80"/>
      <c r="L39" s="56"/>
      <c r="M39" s="57"/>
      <c r="N39" s="125"/>
      <c r="O39" s="115"/>
      <c r="P39" s="109"/>
      <c r="Q39" s="54"/>
      <c r="R39" s="80"/>
      <c r="S39" s="48"/>
      <c r="V39" s="49"/>
    </row>
    <row r="40" spans="2:22" s="39" customFormat="1" ht="14.25">
      <c r="B40" s="40"/>
      <c r="C40" s="41" t="s">
        <v>126</v>
      </c>
      <c r="D40" s="89"/>
      <c r="E40" s="73"/>
      <c r="F40" s="43"/>
      <c r="G40" s="103"/>
      <c r="H40" s="112">
        <f>SUM(H35:H38)</f>
        <v>466</v>
      </c>
      <c r="I40" s="109"/>
      <c r="J40" s="54"/>
      <c r="K40" s="93">
        <f>SUM(K35:K38)</f>
        <v>260</v>
      </c>
      <c r="L40" s="56"/>
      <c r="M40" s="57"/>
      <c r="N40" s="125"/>
      <c r="O40" s="108">
        <f>SUM(O35:O38)</f>
        <v>466</v>
      </c>
      <c r="P40" s="109"/>
      <c r="Q40" s="54"/>
      <c r="R40" s="93">
        <f>SUM(R35:R38)</f>
        <v>260</v>
      </c>
      <c r="S40" s="48"/>
      <c r="V40" s="49"/>
    </row>
    <row r="41" spans="2:22" s="39" customFormat="1" ht="14.25">
      <c r="B41" s="40"/>
      <c r="C41" s="41"/>
      <c r="D41" s="41"/>
      <c r="E41" s="41"/>
      <c r="F41" s="43"/>
      <c r="G41" s="103"/>
      <c r="H41" s="106"/>
      <c r="I41" s="107"/>
      <c r="J41" s="50"/>
      <c r="K41" s="51"/>
      <c r="L41" s="48"/>
      <c r="M41" s="41"/>
      <c r="N41" s="103"/>
      <c r="O41" s="106"/>
      <c r="P41" s="107"/>
      <c r="Q41" s="50"/>
      <c r="R41" s="51"/>
      <c r="S41" s="48"/>
      <c r="V41" s="49"/>
    </row>
    <row r="42" spans="2:22" s="39" customFormat="1" ht="14.25">
      <c r="B42" s="40"/>
      <c r="C42" s="73" t="s">
        <v>127</v>
      </c>
      <c r="D42" s="89"/>
      <c r="E42" s="73"/>
      <c r="F42" s="43"/>
      <c r="G42" s="103"/>
      <c r="H42" s="116">
        <v>0</v>
      </c>
      <c r="I42" s="109"/>
      <c r="J42" s="54"/>
      <c r="K42" s="81">
        <v>0</v>
      </c>
      <c r="L42" s="56"/>
      <c r="M42" s="57"/>
      <c r="N42" s="125"/>
      <c r="O42" s="116">
        <v>0</v>
      </c>
      <c r="P42" s="109"/>
      <c r="Q42" s="54"/>
      <c r="R42" s="81">
        <v>0</v>
      </c>
      <c r="S42" s="48"/>
      <c r="V42" s="49"/>
    </row>
    <row r="43" spans="2:22" s="39" customFormat="1" ht="14.25">
      <c r="B43" s="40"/>
      <c r="C43" s="41"/>
      <c r="D43" s="41"/>
      <c r="E43" s="41"/>
      <c r="F43" s="43"/>
      <c r="G43" s="103"/>
      <c r="H43" s="111"/>
      <c r="I43" s="107"/>
      <c r="J43" s="50"/>
      <c r="K43" s="76"/>
      <c r="L43" s="48"/>
      <c r="M43" s="41"/>
      <c r="N43" s="103"/>
      <c r="O43" s="111"/>
      <c r="P43" s="107"/>
      <c r="Q43" s="50"/>
      <c r="R43" s="76"/>
      <c r="S43" s="48"/>
      <c r="V43" s="49"/>
    </row>
    <row r="44" spans="2:22" s="39" customFormat="1" ht="14.25">
      <c r="B44" s="40"/>
      <c r="C44" s="41" t="s">
        <v>32</v>
      </c>
      <c r="D44" s="41"/>
      <c r="E44" s="41"/>
      <c r="F44" s="43"/>
      <c r="G44" s="103"/>
      <c r="H44" s="108"/>
      <c r="I44" s="109"/>
      <c r="J44" s="54"/>
      <c r="K44" s="55"/>
      <c r="L44" s="56"/>
      <c r="M44" s="57"/>
      <c r="N44" s="125"/>
      <c r="O44" s="108"/>
      <c r="P44" s="109"/>
      <c r="Q44" s="54"/>
      <c r="R44" s="55"/>
      <c r="S44" s="48"/>
      <c r="V44" s="49"/>
    </row>
    <row r="45" spans="2:22" s="39" customFormat="1" ht="14.25">
      <c r="B45" s="40"/>
      <c r="C45" s="41" t="s">
        <v>33</v>
      </c>
      <c r="D45" s="41"/>
      <c r="E45" s="41"/>
      <c r="F45" s="43"/>
      <c r="G45" s="103"/>
      <c r="H45" s="112">
        <f>H40</f>
        <v>466</v>
      </c>
      <c r="I45" s="109"/>
      <c r="J45" s="54"/>
      <c r="K45" s="93">
        <f>K40</f>
        <v>260</v>
      </c>
      <c r="L45" s="56"/>
      <c r="M45" s="57"/>
      <c r="N45" s="125"/>
      <c r="O45" s="112">
        <f>O40</f>
        <v>466</v>
      </c>
      <c r="P45" s="109"/>
      <c r="Q45" s="54"/>
      <c r="R45" s="93">
        <f>R40</f>
        <v>260</v>
      </c>
      <c r="S45" s="48"/>
      <c r="V45" s="49"/>
    </row>
    <row r="46" spans="2:22" s="39" customFormat="1" ht="14.25">
      <c r="B46" s="40"/>
      <c r="C46" s="41"/>
      <c r="D46" s="41"/>
      <c r="E46" s="41"/>
      <c r="F46" s="43"/>
      <c r="G46" s="103"/>
      <c r="H46" s="112"/>
      <c r="I46" s="109"/>
      <c r="J46" s="54"/>
      <c r="K46" s="93"/>
      <c r="L46" s="56"/>
      <c r="M46" s="57"/>
      <c r="N46" s="125"/>
      <c r="O46" s="112"/>
      <c r="P46" s="109"/>
      <c r="Q46" s="54"/>
      <c r="R46" s="93"/>
      <c r="S46" s="48"/>
      <c r="V46" s="49"/>
    </row>
    <row r="47" spans="2:22" s="39" customFormat="1" ht="14.25">
      <c r="B47" s="40"/>
      <c r="C47" s="41" t="s">
        <v>128</v>
      </c>
      <c r="D47" s="41"/>
      <c r="E47" s="41"/>
      <c r="F47" s="43"/>
      <c r="G47" s="103"/>
      <c r="H47" s="277"/>
      <c r="I47" s="278"/>
      <c r="J47" s="279"/>
      <c r="K47" s="280"/>
      <c r="L47" s="56"/>
      <c r="M47" s="57"/>
      <c r="N47" s="125"/>
      <c r="O47" s="277"/>
      <c r="P47" s="278"/>
      <c r="Q47" s="279"/>
      <c r="R47" s="280"/>
      <c r="S47" s="48"/>
      <c r="V47" s="49"/>
    </row>
    <row r="48" spans="2:22" s="39" customFormat="1" ht="14.25">
      <c r="B48" s="40"/>
      <c r="C48" s="41" t="s">
        <v>129</v>
      </c>
      <c r="D48" s="41"/>
      <c r="E48" s="41"/>
      <c r="F48" s="43"/>
      <c r="G48" s="103"/>
      <c r="H48" s="134">
        <v>-22231</v>
      </c>
      <c r="I48" s="109"/>
      <c r="J48" s="54"/>
      <c r="K48" s="96">
        <v>-24361</v>
      </c>
      <c r="L48" s="56"/>
      <c r="M48" s="57"/>
      <c r="N48" s="125"/>
      <c r="O48" s="134">
        <v>-22231</v>
      </c>
      <c r="P48" s="109"/>
      <c r="Q48" s="54"/>
      <c r="R48" s="96">
        <v>-24361</v>
      </c>
      <c r="S48" s="48"/>
      <c r="V48" s="49"/>
    </row>
    <row r="49" spans="2:22" s="39" customFormat="1" ht="14.25">
      <c r="B49" s="40"/>
      <c r="C49" s="41"/>
      <c r="D49" s="41"/>
      <c r="E49" s="41"/>
      <c r="F49" s="43"/>
      <c r="G49" s="103"/>
      <c r="H49" s="134"/>
      <c r="I49" s="109"/>
      <c r="J49" s="54"/>
      <c r="K49" s="96"/>
      <c r="L49" s="56"/>
      <c r="M49" s="57"/>
      <c r="N49" s="125"/>
      <c r="O49" s="134"/>
      <c r="P49" s="109"/>
      <c r="Q49" s="54"/>
      <c r="R49" s="96"/>
      <c r="S49" s="48"/>
      <c r="V49" s="49"/>
    </row>
    <row r="50" spans="2:22" s="39" customFormat="1" ht="14.25">
      <c r="B50" s="40"/>
      <c r="C50" s="41" t="s">
        <v>130</v>
      </c>
      <c r="D50" s="41"/>
      <c r="E50" s="41"/>
      <c r="F50" s="43"/>
      <c r="G50" s="103"/>
      <c r="H50" s="229">
        <v>0</v>
      </c>
      <c r="I50" s="124"/>
      <c r="J50" s="68"/>
      <c r="K50" s="149">
        <v>650</v>
      </c>
      <c r="L50" s="56"/>
      <c r="M50" s="57"/>
      <c r="N50" s="125"/>
      <c r="O50" s="229">
        <v>0</v>
      </c>
      <c r="P50" s="124"/>
      <c r="Q50" s="68"/>
      <c r="R50" s="149">
        <v>650</v>
      </c>
      <c r="S50" s="48"/>
      <c r="V50" s="49"/>
    </row>
    <row r="51" spans="2:22" s="39" customFormat="1" ht="14.25">
      <c r="B51" s="40"/>
      <c r="C51" s="41"/>
      <c r="D51" s="41"/>
      <c r="E51" s="41"/>
      <c r="F51" s="43"/>
      <c r="G51" s="103"/>
      <c r="H51" s="112"/>
      <c r="I51" s="109"/>
      <c r="J51" s="54"/>
      <c r="K51" s="93"/>
      <c r="L51" s="56"/>
      <c r="M51" s="57"/>
      <c r="N51" s="125"/>
      <c r="O51" s="112"/>
      <c r="P51" s="109"/>
      <c r="Q51" s="54"/>
      <c r="R51" s="93"/>
      <c r="S51" s="48"/>
      <c r="V51" s="49"/>
    </row>
    <row r="52" spans="2:22" s="39" customFormat="1" ht="14.25">
      <c r="B52" s="40"/>
      <c r="C52" s="41" t="s">
        <v>128</v>
      </c>
      <c r="D52" s="41"/>
      <c r="E52" s="41"/>
      <c r="F52" s="43"/>
      <c r="G52" s="103"/>
      <c r="H52" s="112"/>
      <c r="I52" s="109"/>
      <c r="J52" s="54"/>
      <c r="K52" s="93"/>
      <c r="L52" s="56"/>
      <c r="M52" s="57"/>
      <c r="N52" s="125"/>
      <c r="O52" s="112"/>
      <c r="P52" s="109"/>
      <c r="Q52" s="54"/>
      <c r="R52" s="93"/>
      <c r="S52" s="48"/>
      <c r="V52" s="49"/>
    </row>
    <row r="53" spans="2:22" s="39" customFormat="1" ht="14.25">
      <c r="B53" s="40"/>
      <c r="C53" s="41" t="s">
        <v>131</v>
      </c>
      <c r="D53" s="41"/>
      <c r="E53" s="41"/>
      <c r="F53" s="43"/>
      <c r="G53" s="103"/>
      <c r="H53" s="112">
        <f>H48+H50</f>
        <v>-22231</v>
      </c>
      <c r="I53" s="109"/>
      <c r="J53" s="54"/>
      <c r="K53" s="93">
        <f>K48+K50</f>
        <v>-23711</v>
      </c>
      <c r="L53" s="56"/>
      <c r="M53" s="57"/>
      <c r="N53" s="125"/>
      <c r="O53" s="112">
        <f>O48+O50</f>
        <v>-22231</v>
      </c>
      <c r="P53" s="109"/>
      <c r="Q53" s="54"/>
      <c r="R53" s="93">
        <f>R48+R50</f>
        <v>-23711</v>
      </c>
      <c r="S53" s="48"/>
      <c r="V53" s="49"/>
    </row>
    <row r="54" spans="2:22" s="39" customFormat="1" ht="14.25">
      <c r="B54" s="40"/>
      <c r="C54" s="41"/>
      <c r="D54" s="41"/>
      <c r="E54" s="41"/>
      <c r="F54" s="43"/>
      <c r="G54" s="103"/>
      <c r="H54" s="144"/>
      <c r="I54" s="109"/>
      <c r="J54" s="54"/>
      <c r="K54" s="94"/>
      <c r="L54" s="56"/>
      <c r="M54" s="57"/>
      <c r="N54" s="125"/>
      <c r="O54" s="144"/>
      <c r="P54" s="109"/>
      <c r="Q54" s="54"/>
      <c r="R54" s="94"/>
      <c r="S54" s="48"/>
      <c r="V54" s="49"/>
    </row>
    <row r="55" spans="2:22" s="39" customFormat="1" ht="14.25">
      <c r="B55" s="40"/>
      <c r="C55" s="41"/>
      <c r="D55" s="41"/>
      <c r="E55" s="41"/>
      <c r="F55" s="43"/>
      <c r="G55" s="103"/>
      <c r="H55" s="112"/>
      <c r="I55" s="109"/>
      <c r="J55" s="54"/>
      <c r="K55" s="93"/>
      <c r="L55" s="56"/>
      <c r="M55" s="57"/>
      <c r="N55" s="125"/>
      <c r="O55" s="112"/>
      <c r="P55" s="109"/>
      <c r="Q55" s="54"/>
      <c r="R55" s="93"/>
      <c r="S55" s="48"/>
      <c r="V55" s="49"/>
    </row>
    <row r="56" spans="2:22" s="39" customFormat="1" ht="15" thickBot="1">
      <c r="B56" s="40"/>
      <c r="C56" s="41" t="s">
        <v>132</v>
      </c>
      <c r="D56" s="41"/>
      <c r="E56" s="41"/>
      <c r="F56" s="43"/>
      <c r="G56" s="103"/>
      <c r="H56" s="146">
        <f>H53+H45</f>
        <v>-21765</v>
      </c>
      <c r="I56" s="109"/>
      <c r="J56" s="54"/>
      <c r="K56" s="267">
        <f>K45+K53</f>
        <v>-23451</v>
      </c>
      <c r="L56" s="56"/>
      <c r="M56" s="57"/>
      <c r="N56" s="125"/>
      <c r="O56" s="146">
        <f>O53+O45</f>
        <v>-21765</v>
      </c>
      <c r="P56" s="109"/>
      <c r="Q56" s="54"/>
      <c r="R56" s="267">
        <f>R53+R45</f>
        <v>-23451</v>
      </c>
      <c r="S56" s="48"/>
      <c r="V56" s="49"/>
    </row>
    <row r="57" spans="2:22" s="39" customFormat="1" ht="14.25">
      <c r="B57" s="40"/>
      <c r="C57" s="41"/>
      <c r="D57" s="41"/>
      <c r="E57" s="41"/>
      <c r="F57" s="43"/>
      <c r="G57" s="103"/>
      <c r="H57" s="106"/>
      <c r="I57" s="107"/>
      <c r="J57" s="50"/>
      <c r="K57" s="60"/>
      <c r="L57" s="48"/>
      <c r="M57" s="41"/>
      <c r="N57" s="103"/>
      <c r="O57" s="106"/>
      <c r="P57" s="107"/>
      <c r="Q57" s="50"/>
      <c r="R57" s="60"/>
      <c r="S57" s="48"/>
      <c r="V57" s="49"/>
    </row>
    <row r="58" spans="2:22" s="39" customFormat="1" ht="14.25">
      <c r="B58" s="40"/>
      <c r="C58" s="41" t="s">
        <v>44</v>
      </c>
      <c r="D58" s="41"/>
      <c r="E58" s="41"/>
      <c r="F58" s="43"/>
      <c r="G58" s="103"/>
      <c r="H58" s="108"/>
      <c r="I58" s="109"/>
      <c r="J58" s="54"/>
      <c r="K58" s="55"/>
      <c r="L58" s="56"/>
      <c r="M58" s="57"/>
      <c r="N58" s="125"/>
      <c r="O58" s="108"/>
      <c r="P58" s="109"/>
      <c r="Q58" s="54"/>
      <c r="R58" s="55"/>
      <c r="S58" s="48"/>
      <c r="V58" s="49"/>
    </row>
    <row r="59" spans="2:22" s="39" customFormat="1" ht="14.25">
      <c r="B59" s="40"/>
      <c r="C59" s="41"/>
      <c r="D59" s="41"/>
      <c r="E59" s="41"/>
      <c r="F59" s="43"/>
      <c r="G59" s="103"/>
      <c r="H59" s="106"/>
      <c r="I59" s="107"/>
      <c r="J59" s="50"/>
      <c r="K59" s="60"/>
      <c r="L59" s="48"/>
      <c r="M59" s="41"/>
      <c r="N59" s="103"/>
      <c r="O59" s="106"/>
      <c r="P59" s="107"/>
      <c r="Q59" s="50"/>
      <c r="R59" s="60"/>
      <c r="S59" s="48"/>
      <c r="V59" s="49"/>
    </row>
    <row r="60" spans="2:22" s="39" customFormat="1" ht="15" thickBot="1">
      <c r="B60" s="40"/>
      <c r="C60" s="41" t="s">
        <v>30</v>
      </c>
      <c r="D60" s="41" t="s">
        <v>34</v>
      </c>
      <c r="E60" s="41"/>
      <c r="F60" s="43"/>
      <c r="G60" s="103"/>
      <c r="H60" s="120">
        <f>H45*1000*100/47425523</f>
        <v>0.9825932757768427</v>
      </c>
      <c r="I60" s="109"/>
      <c r="J60" s="54"/>
      <c r="K60" s="75">
        <f>K45*1000*100/47425523</f>
        <v>0.5482280079441612</v>
      </c>
      <c r="L60" s="56"/>
      <c r="M60" s="57"/>
      <c r="N60" s="125"/>
      <c r="O60" s="135">
        <f>O45*1000*100/47425523</f>
        <v>0.9825932757768427</v>
      </c>
      <c r="P60" s="109"/>
      <c r="Q60" s="54"/>
      <c r="R60" s="75">
        <f>R45*1000*100/47425523</f>
        <v>0.5482280079441612</v>
      </c>
      <c r="S60" s="48"/>
      <c r="V60" s="49"/>
    </row>
    <row r="61" spans="2:22" s="39" customFormat="1" ht="14.25">
      <c r="B61" s="40"/>
      <c r="C61" s="41"/>
      <c r="D61" s="41" t="s">
        <v>69</v>
      </c>
      <c r="E61" s="41"/>
      <c r="F61" s="43"/>
      <c r="G61" s="103"/>
      <c r="H61" s="108"/>
      <c r="I61" s="109"/>
      <c r="J61" s="54"/>
      <c r="K61" s="55"/>
      <c r="L61" s="56"/>
      <c r="M61" s="57"/>
      <c r="N61" s="125"/>
      <c r="O61" s="108"/>
      <c r="P61" s="109"/>
      <c r="Q61" s="54"/>
      <c r="R61" s="55"/>
      <c r="S61" s="48"/>
      <c r="V61" s="49"/>
    </row>
    <row r="62" spans="2:22" s="39" customFormat="1" ht="14.25">
      <c r="B62" s="40"/>
      <c r="C62" s="41"/>
      <c r="D62" s="41"/>
      <c r="E62" s="41"/>
      <c r="F62" s="43"/>
      <c r="G62" s="103"/>
      <c r="H62" s="106"/>
      <c r="I62" s="107"/>
      <c r="J62" s="50"/>
      <c r="K62" s="60"/>
      <c r="L62" s="48"/>
      <c r="M62" s="41"/>
      <c r="N62" s="103"/>
      <c r="O62" s="106"/>
      <c r="P62" s="107"/>
      <c r="Q62" s="50"/>
      <c r="R62" s="60"/>
      <c r="S62" s="48"/>
      <c r="V62" s="49"/>
    </row>
    <row r="63" spans="2:22" s="39" customFormat="1" ht="14.25">
      <c r="B63" s="40"/>
      <c r="C63" s="41" t="s">
        <v>70</v>
      </c>
      <c r="D63" s="41"/>
      <c r="E63" s="41"/>
      <c r="F63" s="43"/>
      <c r="G63" s="103"/>
      <c r="H63" s="121" t="s">
        <v>71</v>
      </c>
      <c r="I63" s="109"/>
      <c r="J63" s="54"/>
      <c r="K63" s="63" t="s">
        <v>71</v>
      </c>
      <c r="L63" s="56"/>
      <c r="M63" s="57"/>
      <c r="N63" s="125"/>
      <c r="O63" s="121" t="s">
        <v>71</v>
      </c>
      <c r="P63" s="109"/>
      <c r="Q63" s="54"/>
      <c r="R63" s="63" t="s">
        <v>71</v>
      </c>
      <c r="S63" s="48"/>
      <c r="V63" s="49"/>
    </row>
    <row r="64" spans="2:22" s="39" customFormat="1" ht="14.25">
      <c r="B64" s="67"/>
      <c r="C64" s="66"/>
      <c r="D64" s="66"/>
      <c r="E64" s="66"/>
      <c r="F64" s="43"/>
      <c r="G64" s="122"/>
      <c r="H64" s="123"/>
      <c r="I64" s="124"/>
      <c r="J64" s="68"/>
      <c r="K64" s="69"/>
      <c r="L64" s="70"/>
      <c r="M64" s="57"/>
      <c r="N64" s="127"/>
      <c r="O64" s="123"/>
      <c r="P64" s="124"/>
      <c r="Q64" s="68"/>
      <c r="R64" s="69"/>
      <c r="S64" s="71"/>
      <c r="V64" s="49"/>
    </row>
    <row r="65" spans="2:22" s="39" customFormat="1" ht="14.2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V65" s="49"/>
    </row>
    <row r="66" spans="2:22" s="39" customFormat="1" ht="16.5">
      <c r="B66" s="172" t="s">
        <v>134</v>
      </c>
      <c r="C66" s="281"/>
      <c r="D66" s="281"/>
      <c r="E66" s="281"/>
      <c r="F66" s="281"/>
      <c r="G66" s="281"/>
      <c r="H66" s="281"/>
      <c r="I66" s="281"/>
      <c r="V66" s="49"/>
    </row>
    <row r="67" spans="2:22" s="39" customFormat="1" ht="16.5">
      <c r="B67" s="172" t="s">
        <v>152</v>
      </c>
      <c r="C67" s="281"/>
      <c r="D67" s="281"/>
      <c r="E67" s="281"/>
      <c r="F67" s="281"/>
      <c r="G67" s="281"/>
      <c r="H67" s="281"/>
      <c r="I67" s="281"/>
      <c r="V67" s="49"/>
    </row>
    <row r="68" spans="2:22" s="39" customFormat="1" ht="16.5">
      <c r="B68" s="172"/>
      <c r="C68" s="281"/>
      <c r="D68" s="281"/>
      <c r="E68" s="281"/>
      <c r="F68" s="281"/>
      <c r="G68" s="281"/>
      <c r="H68" s="281"/>
      <c r="I68" s="281"/>
      <c r="V68" s="49"/>
    </row>
    <row r="69" spans="2:22" s="39" customFormat="1" ht="20.25">
      <c r="B69" s="259"/>
      <c r="C69" s="259"/>
      <c r="D69" s="259"/>
      <c r="E69" s="259"/>
      <c r="F69" s="259"/>
      <c r="G69" s="259"/>
      <c r="H69" s="259"/>
      <c r="I69" s="259"/>
      <c r="J69" s="259"/>
      <c r="K69" s="253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</row>
    <row r="70" spans="2:22" s="39" customFormat="1" ht="14.25">
      <c r="B70" s="259"/>
      <c r="C70" s="259"/>
      <c r="D70" s="259"/>
      <c r="E70" s="259"/>
      <c r="F70" s="259"/>
      <c r="G70" s="259"/>
      <c r="H70" s="259"/>
      <c r="I70" s="259"/>
      <c r="J70" s="259"/>
      <c r="K70" s="257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</row>
    <row r="71" spans="2:22" s="39" customFormat="1" ht="20.25">
      <c r="B71" s="284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</row>
    <row r="72" spans="2:22" s="39" customFormat="1" ht="14.25">
      <c r="B72" s="259"/>
      <c r="C72" s="259"/>
      <c r="D72" s="259"/>
      <c r="E72" s="259"/>
      <c r="F72" s="259"/>
      <c r="G72" s="259"/>
      <c r="H72" s="259"/>
      <c r="I72" s="259"/>
      <c r="J72" s="259"/>
      <c r="K72" s="257"/>
      <c r="L72" s="259"/>
      <c r="M72" s="259"/>
      <c r="N72" s="259"/>
      <c r="O72" s="259"/>
      <c r="P72" s="259"/>
      <c r="Q72" s="259"/>
      <c r="R72" s="259"/>
      <c r="S72" s="258"/>
      <c r="T72" s="251"/>
      <c r="U72" s="252"/>
      <c r="V72" s="251"/>
    </row>
    <row r="73" spans="2:22" s="39" customFormat="1" ht="20.25"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</row>
    <row r="74" spans="2:22" s="39" customFormat="1" ht="24" customHeight="1"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</row>
    <row r="75" spans="2:22" s="39" customFormat="1" ht="14.25" customHeight="1"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</row>
    <row r="76" spans="2:22" s="39" customFormat="1" ht="14.25"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</row>
    <row r="77" spans="2:22" s="39" customFormat="1" ht="14.25"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4"/>
      <c r="M77" s="259"/>
      <c r="N77" s="259"/>
      <c r="O77" s="259"/>
      <c r="P77" s="259"/>
      <c r="Q77" s="259"/>
      <c r="R77" s="259"/>
      <c r="S77" s="254"/>
      <c r="T77" s="259"/>
      <c r="U77" s="259"/>
      <c r="V77" s="259"/>
    </row>
    <row r="78" spans="2:22" s="39" customFormat="1" ht="15">
      <c r="B78" s="259"/>
      <c r="C78" s="73"/>
      <c r="D78" s="73"/>
      <c r="E78" s="73"/>
      <c r="F78" s="73"/>
      <c r="G78" s="73"/>
      <c r="H78" s="73"/>
      <c r="I78" s="73"/>
      <c r="J78" s="332"/>
      <c r="K78" s="332"/>
      <c r="L78" s="332"/>
      <c r="M78" s="332"/>
      <c r="N78" s="332"/>
      <c r="O78" s="332"/>
      <c r="P78" s="73"/>
      <c r="Q78" s="332"/>
      <c r="R78" s="332"/>
      <c r="S78" s="332"/>
      <c r="T78" s="332"/>
      <c r="U78" s="332"/>
      <c r="V78" s="332"/>
    </row>
    <row r="79" spans="2:22" s="39" customFormat="1" ht="14.25">
      <c r="B79" s="259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3"/>
      <c r="N79" s="73"/>
      <c r="O79" s="73"/>
      <c r="P79" s="73"/>
      <c r="Q79" s="73"/>
      <c r="R79" s="73"/>
      <c r="S79" s="72"/>
      <c r="T79" s="73"/>
      <c r="U79" s="73"/>
      <c r="V79" s="73"/>
    </row>
    <row r="80" spans="2:22" s="39" customFormat="1" ht="14.25">
      <c r="B80" s="259"/>
      <c r="C80" s="73"/>
      <c r="D80" s="73"/>
      <c r="E80" s="73"/>
      <c r="F80" s="73"/>
      <c r="G80" s="73"/>
      <c r="H80" s="73"/>
      <c r="I80" s="73"/>
      <c r="J80" s="73"/>
      <c r="K80" s="72"/>
      <c r="L80" s="72"/>
      <c r="M80" s="72"/>
      <c r="N80" s="72"/>
      <c r="O80" s="73"/>
      <c r="P80" s="73"/>
      <c r="Q80" s="73"/>
      <c r="R80" s="72"/>
      <c r="S80" s="72"/>
      <c r="T80" s="72"/>
      <c r="U80" s="72"/>
      <c r="V80" s="73"/>
    </row>
    <row r="81" spans="2:22" s="39" customFormat="1" ht="14.25">
      <c r="B81" s="259"/>
      <c r="C81" s="73"/>
      <c r="D81" s="73"/>
      <c r="E81" s="73"/>
      <c r="F81" s="73"/>
      <c r="G81" s="73"/>
      <c r="H81" s="73"/>
      <c r="I81" s="73"/>
      <c r="J81" s="73"/>
      <c r="K81" s="72"/>
      <c r="L81" s="72"/>
      <c r="M81" s="72"/>
      <c r="N81" s="282"/>
      <c r="O81" s="73"/>
      <c r="P81" s="73"/>
      <c r="Q81" s="73"/>
      <c r="R81" s="72"/>
      <c r="S81" s="72"/>
      <c r="T81" s="72"/>
      <c r="U81" s="72"/>
      <c r="V81" s="73"/>
    </row>
    <row r="82" spans="2:22" s="39" customFormat="1" ht="14.25">
      <c r="B82" s="259"/>
      <c r="C82" s="73"/>
      <c r="D82" s="73"/>
      <c r="E82" s="73"/>
      <c r="F82" s="73"/>
      <c r="G82" s="73"/>
      <c r="H82" s="73"/>
      <c r="I82" s="73"/>
      <c r="J82" s="73"/>
      <c r="K82" s="72"/>
      <c r="L82" s="72"/>
      <c r="M82" s="72"/>
      <c r="N82" s="282"/>
      <c r="O82" s="73"/>
      <c r="P82" s="73"/>
      <c r="Q82" s="73"/>
      <c r="R82" s="72"/>
      <c r="S82" s="72"/>
      <c r="T82" s="72"/>
      <c r="U82" s="72"/>
      <c r="V82" s="73"/>
    </row>
    <row r="83" spans="2:22" s="39" customFormat="1" ht="14.25">
      <c r="B83" s="259"/>
      <c r="C83" s="73"/>
      <c r="D83" s="73"/>
      <c r="E83" s="73"/>
      <c r="F83" s="73"/>
      <c r="G83" s="73"/>
      <c r="H83" s="73"/>
      <c r="I83" s="73"/>
      <c r="J83" s="73"/>
      <c r="K83" s="72"/>
      <c r="L83" s="72"/>
      <c r="M83" s="72"/>
      <c r="N83" s="282"/>
      <c r="O83" s="73"/>
      <c r="P83" s="73"/>
      <c r="Q83" s="73"/>
      <c r="R83" s="72"/>
      <c r="S83" s="72"/>
      <c r="T83" s="72"/>
      <c r="U83" s="72"/>
      <c r="V83" s="73"/>
    </row>
    <row r="84" spans="2:22" s="39" customFormat="1" ht="14.25">
      <c r="B84" s="259"/>
      <c r="C84" s="73"/>
      <c r="D84" s="73"/>
      <c r="E84" s="73"/>
      <c r="F84" s="73"/>
      <c r="G84" s="73"/>
      <c r="H84" s="73"/>
      <c r="I84" s="73"/>
      <c r="J84" s="73"/>
      <c r="K84" s="255"/>
      <c r="L84" s="72"/>
      <c r="M84" s="72"/>
      <c r="N84" s="255"/>
      <c r="O84" s="73"/>
      <c r="P84" s="73"/>
      <c r="Q84" s="73"/>
      <c r="R84" s="255"/>
      <c r="S84" s="72"/>
      <c r="T84" s="72"/>
      <c r="U84" s="255"/>
      <c r="V84" s="73"/>
    </row>
    <row r="85" spans="2:22" s="39" customFormat="1" ht="14.25">
      <c r="B85" s="259"/>
      <c r="C85" s="73"/>
      <c r="D85" s="73"/>
      <c r="E85" s="73"/>
      <c r="F85" s="73"/>
      <c r="G85" s="73"/>
      <c r="H85" s="73"/>
      <c r="I85" s="73"/>
      <c r="J85" s="73"/>
      <c r="K85" s="260"/>
      <c r="L85" s="72"/>
      <c r="M85" s="72"/>
      <c r="N85" s="260"/>
      <c r="O85" s="73"/>
      <c r="P85" s="73"/>
      <c r="Q85" s="73"/>
      <c r="R85" s="260"/>
      <c r="S85" s="72"/>
      <c r="T85" s="72"/>
      <c r="U85" s="260"/>
      <c r="V85" s="73"/>
    </row>
    <row r="86" spans="2:22" s="39" customFormat="1" ht="14.25">
      <c r="B86" s="259"/>
      <c r="C86" s="73"/>
      <c r="D86" s="73"/>
      <c r="E86" s="73"/>
      <c r="F86" s="73"/>
      <c r="G86" s="73"/>
      <c r="H86" s="73"/>
      <c r="I86" s="73"/>
      <c r="J86" s="73"/>
      <c r="K86" s="260"/>
      <c r="L86" s="72"/>
      <c r="M86" s="72"/>
      <c r="N86" s="260"/>
      <c r="O86" s="73"/>
      <c r="P86" s="73"/>
      <c r="Q86" s="73"/>
      <c r="R86" s="260"/>
      <c r="S86" s="72"/>
      <c r="T86" s="72"/>
      <c r="U86" s="260"/>
      <c r="V86" s="73"/>
    </row>
    <row r="87" spans="2:22" s="39" customFormat="1" ht="16.5">
      <c r="B87" s="73"/>
      <c r="C87" s="73"/>
      <c r="D87" s="73"/>
      <c r="E87" s="73"/>
      <c r="F87" s="73"/>
      <c r="G87" s="73"/>
      <c r="H87" s="73"/>
      <c r="I87" s="73"/>
      <c r="J87" s="73"/>
      <c r="K87" s="261"/>
      <c r="L87" s="261"/>
      <c r="M87" s="261"/>
      <c r="N87" s="261"/>
      <c r="O87" s="262"/>
      <c r="P87" s="262"/>
      <c r="Q87" s="262"/>
      <c r="R87" s="261"/>
      <c r="S87" s="261"/>
      <c r="T87" s="261"/>
      <c r="U87" s="261"/>
      <c r="V87" s="73"/>
    </row>
    <row r="88" spans="2:22" ht="14.2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  <row r="89" spans="2:22" ht="14.2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2:22" ht="14.25">
      <c r="B90" s="285"/>
      <c r="C90" s="72"/>
      <c r="D90" s="73"/>
      <c r="E90" s="249"/>
      <c r="F90" s="259"/>
      <c r="G90" s="73"/>
      <c r="H90" s="73"/>
      <c r="I90" s="73"/>
      <c r="J90" s="73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73"/>
    </row>
    <row r="91" spans="2:22" ht="14.25">
      <c r="B91" s="285"/>
      <c r="C91" s="73"/>
      <c r="D91" s="73"/>
      <c r="E91" s="73"/>
      <c r="F91" s="259"/>
      <c r="G91" s="73"/>
      <c r="H91" s="73"/>
      <c r="I91" s="73"/>
      <c r="J91" s="73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73"/>
    </row>
    <row r="92" spans="2:22" ht="14.25">
      <c r="B92" s="285"/>
      <c r="C92" s="72"/>
      <c r="D92" s="73"/>
      <c r="E92" s="73"/>
      <c r="F92" s="259"/>
      <c r="G92" s="73"/>
      <c r="H92" s="73"/>
      <c r="I92" s="73"/>
      <c r="J92" s="73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73"/>
    </row>
    <row r="93" spans="2:22" ht="14.25">
      <c r="B93" s="285"/>
      <c r="C93" s="73"/>
      <c r="D93" s="73"/>
      <c r="E93" s="73"/>
      <c r="F93" s="259"/>
      <c r="G93" s="73"/>
      <c r="H93" s="73"/>
      <c r="I93" s="73"/>
      <c r="J93" s="73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73"/>
    </row>
    <row r="94" spans="2:22" ht="14.25">
      <c r="B94" s="285"/>
      <c r="C94" s="248"/>
      <c r="D94" s="73"/>
      <c r="E94" s="73"/>
      <c r="F94" s="259"/>
      <c r="G94" s="73"/>
      <c r="H94" s="73"/>
      <c r="I94" s="73"/>
      <c r="J94" s="73"/>
      <c r="K94" s="263"/>
      <c r="L94" s="250"/>
      <c r="M94" s="250"/>
      <c r="N94" s="263"/>
      <c r="O94" s="250"/>
      <c r="P94" s="250"/>
      <c r="Q94" s="250"/>
      <c r="R94" s="263"/>
      <c r="S94" s="250"/>
      <c r="T94" s="250"/>
      <c r="U94" s="263"/>
      <c r="V94" s="73"/>
    </row>
    <row r="95" spans="2:22" ht="14.25">
      <c r="B95" s="72"/>
      <c r="C95" s="283"/>
      <c r="D95" s="73"/>
      <c r="E95" s="73"/>
      <c r="F95" s="73"/>
      <c r="G95" s="73"/>
      <c r="H95" s="73"/>
      <c r="I95" s="73"/>
      <c r="J95" s="73"/>
      <c r="K95" s="263"/>
      <c r="L95" s="264"/>
      <c r="M95" s="264"/>
      <c r="N95" s="265"/>
      <c r="O95" s="264"/>
      <c r="P95" s="264"/>
      <c r="Q95" s="264"/>
      <c r="R95" s="263"/>
      <c r="S95" s="264"/>
      <c r="T95" s="264"/>
      <c r="U95" s="265"/>
      <c r="V95" s="73"/>
    </row>
    <row r="96" spans="2:22" ht="14.25">
      <c r="B96" s="72"/>
      <c r="C96" s="72"/>
      <c r="D96" s="73"/>
      <c r="E96" s="73"/>
      <c r="F96" s="73"/>
      <c r="G96" s="73"/>
      <c r="H96" s="73"/>
      <c r="I96" s="73"/>
      <c r="J96" s="73"/>
      <c r="K96" s="263"/>
      <c r="L96" s="264"/>
      <c r="M96" s="264"/>
      <c r="N96" s="265"/>
      <c r="O96" s="264"/>
      <c r="P96" s="264"/>
      <c r="Q96" s="264"/>
      <c r="R96" s="263"/>
      <c r="S96" s="264"/>
      <c r="T96" s="264"/>
      <c r="U96" s="265"/>
      <c r="V96" s="73"/>
    </row>
    <row r="97" spans="2:22" ht="14.25">
      <c r="B97" s="73"/>
      <c r="C97" s="73"/>
      <c r="D97" s="73"/>
      <c r="E97" s="73"/>
      <c r="F97" s="73"/>
      <c r="G97" s="73"/>
      <c r="H97" s="263"/>
      <c r="I97" s="264"/>
      <c r="J97" s="264"/>
      <c r="K97" s="265"/>
      <c r="L97" s="264"/>
      <c r="M97" s="264"/>
      <c r="N97" s="264"/>
      <c r="O97" s="263"/>
      <c r="P97" s="264"/>
      <c r="Q97" s="264"/>
      <c r="R97" s="265"/>
      <c r="S97" s="73"/>
      <c r="T97" s="259"/>
      <c r="U97" s="259"/>
      <c r="V97" s="286"/>
    </row>
    <row r="98" spans="2:22" ht="14.25">
      <c r="B98" s="73"/>
      <c r="C98" s="73"/>
      <c r="D98" s="73"/>
      <c r="E98" s="73"/>
      <c r="F98" s="73"/>
      <c r="G98" s="73"/>
      <c r="H98" s="263"/>
      <c r="I98" s="264"/>
      <c r="J98" s="264"/>
      <c r="K98" s="265"/>
      <c r="L98" s="264"/>
      <c r="M98" s="264"/>
      <c r="N98" s="264"/>
      <c r="O98" s="263"/>
      <c r="P98" s="264"/>
      <c r="Q98" s="264"/>
      <c r="R98" s="265"/>
      <c r="S98" s="73"/>
      <c r="T98" s="259"/>
      <c r="U98" s="259"/>
      <c r="V98" s="286"/>
    </row>
    <row r="99" spans="2:22" ht="12.75"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86"/>
    </row>
  </sheetData>
  <mergeCells count="8">
    <mergeCell ref="B5:S5"/>
    <mergeCell ref="B6:S6"/>
    <mergeCell ref="G10:L10"/>
    <mergeCell ref="N10:S10"/>
    <mergeCell ref="B73:V73"/>
    <mergeCell ref="B74:V74"/>
    <mergeCell ref="J78:O78"/>
    <mergeCell ref="Q78:V78"/>
  </mergeCells>
  <printOptions/>
  <pageMargins left="0.25" right="0.34" top="0.54" bottom="0.53" header="0.48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zoomScale="70" zoomScaleNormal="70" workbookViewId="0" topLeftCell="A1">
      <selection activeCell="H34" sqref="H34"/>
    </sheetView>
  </sheetViews>
  <sheetFormatPr defaultColWidth="9.140625" defaultRowHeight="12.75"/>
  <cols>
    <col min="1" max="1" width="2.00390625" style="288" customWidth="1"/>
    <col min="2" max="2" width="5.00390625" style="288" customWidth="1"/>
    <col min="3" max="3" width="4.57421875" style="288" customWidth="1"/>
    <col min="4" max="4" width="2.421875" style="288" customWidth="1"/>
    <col min="5" max="5" width="4.00390625" style="288" customWidth="1"/>
    <col min="6" max="7" width="9.140625" style="288" customWidth="1"/>
    <col min="8" max="8" width="28.57421875" style="288" customWidth="1"/>
    <col min="9" max="9" width="3.28125" style="288" customWidth="1"/>
    <col min="10" max="10" width="3.8515625" style="288" customWidth="1"/>
    <col min="11" max="11" width="12.8515625" style="288" customWidth="1"/>
    <col min="12" max="12" width="3.28125" style="288" customWidth="1"/>
    <col min="13" max="13" width="3.140625" style="288" customWidth="1"/>
    <col min="14" max="14" width="13.00390625" style="288" bestFit="1" customWidth="1"/>
    <col min="15" max="15" width="2.421875" style="288" customWidth="1"/>
    <col min="16" max="16" width="3.57421875" style="288" customWidth="1"/>
    <col min="17" max="17" width="3.140625" style="288" customWidth="1"/>
    <col min="18" max="18" width="12.140625" style="288" customWidth="1"/>
    <col min="19" max="19" width="2.7109375" style="288" customWidth="1"/>
    <col min="20" max="20" width="2.00390625" style="288" customWidth="1"/>
    <col min="21" max="21" width="13.00390625" style="288" bestFit="1" customWidth="1"/>
    <col min="22" max="22" width="3.00390625" style="288" customWidth="1"/>
    <col min="23" max="24" width="9.140625" style="288" customWidth="1"/>
    <col min="25" max="25" width="9.140625" style="290" customWidth="1"/>
    <col min="26" max="16384" width="9.140625" style="288" customWidth="1"/>
  </cols>
  <sheetData>
    <row r="1" spans="2:25" s="300" customFormat="1" ht="20.25">
      <c r="B1" s="313"/>
      <c r="Y1" s="307"/>
    </row>
    <row r="2" spans="2:25" s="300" customFormat="1" ht="20.25">
      <c r="B2" s="288"/>
      <c r="C2" s="288"/>
      <c r="D2" s="288"/>
      <c r="E2" s="288"/>
      <c r="F2" s="288"/>
      <c r="G2" s="288"/>
      <c r="H2" s="288"/>
      <c r="I2" s="288"/>
      <c r="J2" s="288"/>
      <c r="K2" s="289" t="s">
        <v>65</v>
      </c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Y2" s="307"/>
    </row>
    <row r="3" spans="2:25" s="300" customFormat="1" ht="14.25">
      <c r="B3" s="288"/>
      <c r="C3" s="288"/>
      <c r="D3" s="288"/>
      <c r="E3" s="288"/>
      <c r="F3" s="288"/>
      <c r="G3" s="288"/>
      <c r="H3" s="288"/>
      <c r="I3" s="288"/>
      <c r="J3" s="288"/>
      <c r="K3" s="291" t="s">
        <v>66</v>
      </c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Y3" s="307"/>
    </row>
    <row r="4" spans="2:25" s="300" customFormat="1" ht="20.25">
      <c r="B4" s="313"/>
      <c r="Y4" s="307"/>
    </row>
    <row r="5" spans="2:25" s="300" customFormat="1" ht="14.25">
      <c r="B5" s="85"/>
      <c r="C5" s="85"/>
      <c r="D5" s="85"/>
      <c r="E5" s="85"/>
      <c r="F5" s="85"/>
      <c r="G5" s="85"/>
      <c r="H5" s="85"/>
      <c r="I5" s="85"/>
      <c r="J5" s="85"/>
      <c r="K5" s="129"/>
      <c r="L5" s="85"/>
      <c r="M5" s="85"/>
      <c r="N5" s="85"/>
      <c r="O5" s="85"/>
      <c r="P5" s="85"/>
      <c r="Q5" s="85"/>
      <c r="R5" s="85"/>
      <c r="S5" s="130"/>
      <c r="T5" s="131"/>
      <c r="U5" s="132"/>
      <c r="V5" s="131"/>
      <c r="Y5" s="307"/>
    </row>
    <row r="6" spans="2:25" s="300" customFormat="1" ht="24" customHeight="1">
      <c r="B6" s="333" t="s">
        <v>72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Y6" s="307"/>
    </row>
    <row r="7" spans="2:25" s="300" customFormat="1" ht="14.25" customHeight="1">
      <c r="B7" s="334" t="s">
        <v>150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Y7" s="307"/>
    </row>
    <row r="8" spans="2:25" s="300" customFormat="1" ht="14.25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Y8" s="307"/>
    </row>
    <row r="9" spans="2:25" s="300" customFormat="1" ht="14.25"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Y9" s="307"/>
    </row>
    <row r="10" spans="2:25" s="300" customFormat="1" ht="14.25">
      <c r="B10" s="292"/>
      <c r="C10" s="293"/>
      <c r="D10" s="294"/>
      <c r="E10" s="292"/>
      <c r="F10" s="293"/>
      <c r="G10" s="293"/>
      <c r="H10" s="293"/>
      <c r="I10" s="295"/>
      <c r="J10" s="100"/>
      <c r="K10" s="101"/>
      <c r="L10" s="128" t="s">
        <v>0</v>
      </c>
      <c r="M10" s="101"/>
      <c r="N10" s="101"/>
      <c r="O10" s="102"/>
      <c r="P10" s="288"/>
      <c r="Q10" s="100"/>
      <c r="R10" s="101"/>
      <c r="S10" s="128" t="s">
        <v>0</v>
      </c>
      <c r="T10" s="101"/>
      <c r="U10" s="101"/>
      <c r="V10" s="102"/>
      <c r="Y10" s="307"/>
    </row>
    <row r="11" spans="2:25" s="300" customFormat="1" ht="15">
      <c r="B11" s="314"/>
      <c r="C11" s="287"/>
      <c r="D11" s="297"/>
      <c r="E11" s="296"/>
      <c r="F11" s="287"/>
      <c r="G11" s="287"/>
      <c r="H11" s="287"/>
      <c r="I11" s="298"/>
      <c r="J11" s="335" t="s">
        <v>19</v>
      </c>
      <c r="K11" s="336"/>
      <c r="L11" s="336"/>
      <c r="M11" s="336"/>
      <c r="N11" s="336"/>
      <c r="O11" s="337"/>
      <c r="P11" s="287"/>
      <c r="Q11" s="335" t="s">
        <v>20</v>
      </c>
      <c r="R11" s="336"/>
      <c r="S11" s="336"/>
      <c r="T11" s="336"/>
      <c r="U11" s="336"/>
      <c r="V11" s="337"/>
      <c r="Y11" s="307"/>
    </row>
    <row r="12" spans="2:25" s="300" customFormat="1" ht="14.25">
      <c r="B12" s="314"/>
      <c r="C12" s="287"/>
      <c r="D12" s="297"/>
      <c r="E12" s="296"/>
      <c r="F12" s="287"/>
      <c r="G12" s="287"/>
      <c r="H12" s="287"/>
      <c r="I12" s="298"/>
      <c r="J12" s="138"/>
      <c r="K12" s="154"/>
      <c r="L12" s="155"/>
      <c r="M12" s="154"/>
      <c r="N12" s="154"/>
      <c r="O12" s="156"/>
      <c r="Q12" s="138"/>
      <c r="R12" s="154"/>
      <c r="S12" s="155"/>
      <c r="T12" s="154"/>
      <c r="U12" s="154"/>
      <c r="V12" s="156"/>
      <c r="Y12" s="307"/>
    </row>
    <row r="13" spans="2:25" s="300" customFormat="1" ht="14.25">
      <c r="B13" s="314"/>
      <c r="C13" s="287"/>
      <c r="D13" s="297"/>
      <c r="E13" s="296"/>
      <c r="F13" s="287"/>
      <c r="G13" s="287"/>
      <c r="H13" s="287"/>
      <c r="I13" s="298"/>
      <c r="J13" s="157"/>
      <c r="K13" s="158"/>
      <c r="L13" s="159"/>
      <c r="M13" s="160"/>
      <c r="N13" s="161"/>
      <c r="O13" s="162"/>
      <c r="Q13" s="157"/>
      <c r="R13" s="158"/>
      <c r="S13" s="159"/>
      <c r="T13" s="160"/>
      <c r="U13" s="161"/>
      <c r="V13" s="162"/>
      <c r="Y13" s="307"/>
    </row>
    <row r="14" spans="2:25" s="300" customFormat="1" ht="14.25">
      <c r="B14" s="314"/>
      <c r="C14" s="287"/>
      <c r="D14" s="297"/>
      <c r="E14" s="296"/>
      <c r="F14" s="287"/>
      <c r="G14" s="287"/>
      <c r="H14" s="287"/>
      <c r="I14" s="298"/>
      <c r="J14" s="103"/>
      <c r="K14" s="163" t="s">
        <v>21</v>
      </c>
      <c r="L14" s="137"/>
      <c r="M14" s="164"/>
      <c r="N14" s="60" t="s">
        <v>22</v>
      </c>
      <c r="O14" s="48"/>
      <c r="Q14" s="103"/>
      <c r="R14" s="163" t="s">
        <v>21</v>
      </c>
      <c r="S14" s="137"/>
      <c r="T14" s="164"/>
      <c r="U14" s="60" t="s">
        <v>22</v>
      </c>
      <c r="V14" s="48"/>
      <c r="Y14" s="307"/>
    </row>
    <row r="15" spans="2:25" s="300" customFormat="1" ht="14.25">
      <c r="B15" s="314"/>
      <c r="C15" s="287"/>
      <c r="D15" s="297"/>
      <c r="E15" s="296"/>
      <c r="F15" s="287"/>
      <c r="G15" s="287"/>
      <c r="H15" s="287"/>
      <c r="I15" s="298"/>
      <c r="J15" s="103"/>
      <c r="K15" s="163" t="s">
        <v>23</v>
      </c>
      <c r="L15" s="137"/>
      <c r="M15" s="164"/>
      <c r="N15" s="60" t="s">
        <v>24</v>
      </c>
      <c r="O15" s="48"/>
      <c r="Q15" s="103"/>
      <c r="R15" s="163" t="s">
        <v>23</v>
      </c>
      <c r="S15" s="137"/>
      <c r="T15" s="164"/>
      <c r="U15" s="60" t="s">
        <v>24</v>
      </c>
      <c r="V15" s="48"/>
      <c r="Y15" s="307"/>
    </row>
    <row r="16" spans="2:25" s="300" customFormat="1" ht="14.25">
      <c r="B16" s="314"/>
      <c r="C16" s="287"/>
      <c r="D16" s="297"/>
      <c r="E16" s="296"/>
      <c r="F16" s="287"/>
      <c r="G16" s="287"/>
      <c r="H16" s="287"/>
      <c r="I16" s="298"/>
      <c r="J16" s="103"/>
      <c r="K16" s="163" t="s">
        <v>138</v>
      </c>
      <c r="L16" s="137"/>
      <c r="M16" s="164"/>
      <c r="N16" s="60" t="s">
        <v>6</v>
      </c>
      <c r="O16" s="48"/>
      <c r="Q16" s="103"/>
      <c r="R16" s="163" t="s">
        <v>25</v>
      </c>
      <c r="S16" s="137"/>
      <c r="T16" s="164"/>
      <c r="U16" s="60" t="s">
        <v>37</v>
      </c>
      <c r="V16" s="48"/>
      <c r="Y16" s="307"/>
    </row>
    <row r="17" spans="2:25" s="300" customFormat="1" ht="14.25">
      <c r="B17" s="314"/>
      <c r="C17" s="287"/>
      <c r="D17" s="297"/>
      <c r="E17" s="296"/>
      <c r="F17" s="287"/>
      <c r="G17" s="287"/>
      <c r="H17" s="287"/>
      <c r="I17" s="298"/>
      <c r="J17" s="103"/>
      <c r="K17" s="165">
        <v>38077</v>
      </c>
      <c r="L17" s="137"/>
      <c r="M17" s="164"/>
      <c r="N17" s="166">
        <v>37711</v>
      </c>
      <c r="O17" s="48"/>
      <c r="Q17" s="103"/>
      <c r="R17" s="165">
        <f>K17</f>
        <v>38077</v>
      </c>
      <c r="S17" s="137"/>
      <c r="T17" s="164"/>
      <c r="U17" s="166">
        <f>N17</f>
        <v>37711</v>
      </c>
      <c r="V17" s="48"/>
      <c r="Y17" s="307"/>
    </row>
    <row r="18" spans="2:25" s="300" customFormat="1" ht="14.25">
      <c r="B18" s="315"/>
      <c r="C18" s="303"/>
      <c r="D18" s="304"/>
      <c r="E18" s="302"/>
      <c r="F18" s="303"/>
      <c r="G18" s="303"/>
      <c r="H18" s="304"/>
      <c r="I18" s="298"/>
      <c r="J18" s="122"/>
      <c r="K18" s="167"/>
      <c r="L18" s="168"/>
      <c r="M18" s="169"/>
      <c r="N18" s="170" t="s">
        <v>0</v>
      </c>
      <c r="O18" s="71"/>
      <c r="Q18" s="122"/>
      <c r="R18" s="167"/>
      <c r="S18" s="168"/>
      <c r="T18" s="169"/>
      <c r="U18" s="170"/>
      <c r="V18" s="71"/>
      <c r="Y18" s="307"/>
    </row>
    <row r="19" spans="2:22" ht="14.25">
      <c r="B19" s="314"/>
      <c r="C19" s="287"/>
      <c r="D19" s="297"/>
      <c r="E19" s="296"/>
      <c r="F19" s="287"/>
      <c r="G19" s="287"/>
      <c r="H19" s="287"/>
      <c r="I19" s="298"/>
      <c r="J19" s="103"/>
      <c r="K19" s="143"/>
      <c r="L19" s="137"/>
      <c r="M19" s="164"/>
      <c r="N19" s="171"/>
      <c r="O19" s="48"/>
      <c r="P19" s="287"/>
      <c r="Q19" s="103"/>
      <c r="R19" s="143"/>
      <c r="S19" s="137"/>
      <c r="T19" s="164"/>
      <c r="U19" s="171"/>
      <c r="V19" s="48"/>
    </row>
    <row r="20" spans="2:22" ht="16.5">
      <c r="B20" s="296"/>
      <c r="C20" s="287"/>
      <c r="D20" s="297"/>
      <c r="E20" s="296"/>
      <c r="F20" s="287"/>
      <c r="G20" s="287"/>
      <c r="H20" s="287"/>
      <c r="I20" s="298"/>
      <c r="J20" s="103"/>
      <c r="K20" s="104" t="s">
        <v>8</v>
      </c>
      <c r="L20" s="105"/>
      <c r="M20" s="44"/>
      <c r="N20" s="45" t="s">
        <v>8</v>
      </c>
      <c r="O20" s="46"/>
      <c r="P20" s="306"/>
      <c r="Q20" s="133"/>
      <c r="R20" s="104" t="s">
        <v>8</v>
      </c>
      <c r="S20" s="105"/>
      <c r="T20" s="44"/>
      <c r="U20" s="45" t="s">
        <v>8</v>
      </c>
      <c r="V20" s="48"/>
    </row>
    <row r="21" spans="2:22" ht="14.25">
      <c r="B21" s="296"/>
      <c r="C21" s="287"/>
      <c r="D21" s="297"/>
      <c r="E21" s="296"/>
      <c r="F21" s="287"/>
      <c r="G21" s="287"/>
      <c r="H21" s="287"/>
      <c r="I21" s="298"/>
      <c r="J21" s="103"/>
      <c r="K21" s="106"/>
      <c r="L21" s="107"/>
      <c r="M21" s="50"/>
      <c r="N21" s="51"/>
      <c r="O21" s="48"/>
      <c r="P21" s="300"/>
      <c r="Q21" s="103"/>
      <c r="R21" s="106"/>
      <c r="S21" s="107"/>
      <c r="T21" s="50"/>
      <c r="U21" s="51"/>
      <c r="V21" s="48"/>
    </row>
    <row r="22" spans="2:22" ht="14.25">
      <c r="B22" s="296"/>
      <c r="C22" s="287"/>
      <c r="D22" s="297"/>
      <c r="E22" s="296"/>
      <c r="F22" s="287"/>
      <c r="G22" s="287"/>
      <c r="H22" s="287"/>
      <c r="I22" s="298"/>
      <c r="J22" s="103"/>
      <c r="K22" s="106"/>
      <c r="L22" s="107"/>
      <c r="M22" s="50"/>
      <c r="N22" s="51"/>
      <c r="O22" s="48"/>
      <c r="P22" s="287"/>
      <c r="Q22" s="103"/>
      <c r="R22" s="106"/>
      <c r="S22" s="107"/>
      <c r="T22" s="50"/>
      <c r="U22" s="51"/>
      <c r="V22" s="48"/>
    </row>
    <row r="23" spans="2:22" ht="14.25">
      <c r="B23" s="316">
        <v>1</v>
      </c>
      <c r="C23" s="299" t="s">
        <v>26</v>
      </c>
      <c r="D23" s="297"/>
      <c r="E23" s="296"/>
      <c r="F23" s="308" t="s">
        <v>73</v>
      </c>
      <c r="G23" s="287"/>
      <c r="H23" s="287"/>
      <c r="I23" s="298"/>
      <c r="J23" s="103"/>
      <c r="K23" s="112">
        <f>'P&amp;L'!H30</f>
        <v>947</v>
      </c>
      <c r="L23" s="126"/>
      <c r="M23" s="98"/>
      <c r="N23" s="93">
        <f>'P&amp;L'!K30</f>
        <v>707</v>
      </c>
      <c r="O23" s="96"/>
      <c r="P23" s="309"/>
      <c r="Q23" s="134"/>
      <c r="R23" s="112">
        <f>'P&amp;L'!O30</f>
        <v>947</v>
      </c>
      <c r="S23" s="126"/>
      <c r="T23" s="98"/>
      <c r="U23" s="93">
        <f>'P&amp;L'!R30</f>
        <v>707</v>
      </c>
      <c r="V23" s="48"/>
    </row>
    <row r="24" spans="2:22" ht="14.25">
      <c r="B24" s="316"/>
      <c r="C24" s="287"/>
      <c r="D24" s="297"/>
      <c r="E24" s="296"/>
      <c r="F24" s="287"/>
      <c r="G24" s="287"/>
      <c r="H24" s="287"/>
      <c r="I24" s="298"/>
      <c r="J24" s="103"/>
      <c r="K24" s="112"/>
      <c r="L24" s="126"/>
      <c r="M24" s="98"/>
      <c r="N24" s="93"/>
      <c r="O24" s="96"/>
      <c r="P24" s="309"/>
      <c r="Q24" s="134"/>
      <c r="R24" s="112"/>
      <c r="S24" s="126"/>
      <c r="T24" s="98"/>
      <c r="U24" s="93"/>
      <c r="V24" s="48"/>
    </row>
    <row r="25" spans="2:22" ht="14.25">
      <c r="B25" s="316">
        <v>2</v>
      </c>
      <c r="C25" s="299" t="s">
        <v>27</v>
      </c>
      <c r="D25" s="297"/>
      <c r="E25" s="296"/>
      <c r="F25" s="287" t="s">
        <v>74</v>
      </c>
      <c r="G25" s="287"/>
      <c r="H25" s="287"/>
      <c r="I25" s="298"/>
      <c r="J25" s="103"/>
      <c r="K25" s="112">
        <v>42</v>
      </c>
      <c r="L25" s="126"/>
      <c r="M25" s="98"/>
      <c r="N25" s="93">
        <v>110</v>
      </c>
      <c r="O25" s="96"/>
      <c r="P25" s="309"/>
      <c r="Q25" s="134"/>
      <c r="R25" s="112">
        <v>42</v>
      </c>
      <c r="S25" s="126"/>
      <c r="T25" s="98"/>
      <c r="U25" s="93">
        <v>110</v>
      </c>
      <c r="V25" s="48"/>
    </row>
    <row r="26" spans="2:22" ht="14.25">
      <c r="B26" s="316"/>
      <c r="C26" s="287"/>
      <c r="D26" s="297"/>
      <c r="E26" s="296"/>
      <c r="F26" s="287"/>
      <c r="G26" s="287"/>
      <c r="H26" s="287"/>
      <c r="I26" s="298"/>
      <c r="J26" s="103"/>
      <c r="K26" s="112"/>
      <c r="L26" s="126"/>
      <c r="M26" s="98"/>
      <c r="N26" s="93"/>
      <c r="O26" s="96"/>
      <c r="P26" s="309"/>
      <c r="Q26" s="134"/>
      <c r="R26" s="112"/>
      <c r="S26" s="126"/>
      <c r="T26" s="98"/>
      <c r="U26" s="93"/>
      <c r="V26" s="48"/>
    </row>
    <row r="27" spans="2:22" ht="14.25">
      <c r="B27" s="316">
        <v>3</v>
      </c>
      <c r="C27" s="312" t="s">
        <v>28</v>
      </c>
      <c r="D27" s="297"/>
      <c r="E27" s="296"/>
      <c r="F27" s="287" t="s">
        <v>75</v>
      </c>
      <c r="G27" s="287"/>
      <c r="H27" s="287"/>
      <c r="I27" s="298"/>
      <c r="J27" s="103"/>
      <c r="K27" s="110">
        <v>-154</v>
      </c>
      <c r="L27" s="126"/>
      <c r="M27" s="98"/>
      <c r="N27" s="79">
        <v>-185</v>
      </c>
      <c r="O27" s="96"/>
      <c r="P27" s="309"/>
      <c r="Q27" s="134"/>
      <c r="R27" s="110">
        <v>-154</v>
      </c>
      <c r="S27" s="126"/>
      <c r="T27" s="98"/>
      <c r="U27" s="79">
        <v>-185</v>
      </c>
      <c r="V27" s="48"/>
    </row>
    <row r="28" spans="2:22" ht="14.25">
      <c r="B28" s="301"/>
      <c r="C28" s="317"/>
      <c r="D28" s="297"/>
      <c r="E28" s="296"/>
      <c r="F28" s="287"/>
      <c r="G28" s="287"/>
      <c r="H28" s="287"/>
      <c r="I28" s="298"/>
      <c r="J28" s="103"/>
      <c r="K28" s="110"/>
      <c r="L28" s="109"/>
      <c r="M28" s="54"/>
      <c r="N28" s="83"/>
      <c r="O28" s="56"/>
      <c r="P28" s="311"/>
      <c r="Q28" s="125"/>
      <c r="R28" s="110"/>
      <c r="S28" s="109"/>
      <c r="T28" s="54"/>
      <c r="U28" s="83"/>
      <c r="V28" s="48"/>
    </row>
    <row r="29" spans="2:22" ht="14.25">
      <c r="B29" s="305"/>
      <c r="C29" s="310"/>
      <c r="D29" s="304"/>
      <c r="E29" s="302"/>
      <c r="F29" s="303"/>
      <c r="G29" s="303"/>
      <c r="H29" s="304"/>
      <c r="I29" s="298"/>
      <c r="J29" s="122"/>
      <c r="K29" s="136"/>
      <c r="L29" s="124"/>
      <c r="M29" s="68"/>
      <c r="N29" s="99"/>
      <c r="O29" s="70"/>
      <c r="P29" s="311"/>
      <c r="Q29" s="127"/>
      <c r="R29" s="136"/>
      <c r="S29" s="124"/>
      <c r="T29" s="68"/>
      <c r="U29" s="99"/>
      <c r="V29" s="71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="75" zoomScaleNormal="75" workbookViewId="0" topLeftCell="A1">
      <selection activeCell="K13" sqref="K13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35.421875" style="0" customWidth="1"/>
    <col min="6" max="6" width="3.421875" style="0" customWidth="1"/>
    <col min="7" max="7" width="4.00390625" style="0" customWidth="1"/>
    <col min="8" max="8" width="12.14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ht="20.25">
      <c r="F1" s="2" t="str">
        <f>+'P&amp;L'!H1</f>
        <v>MARCO HOLDINGS BERHAD</v>
      </c>
    </row>
    <row r="2" ht="12.75">
      <c r="F2" s="3" t="str">
        <f>+'P&amp;L'!H2</f>
        <v>(Incorporated in Malaysia - 8985-P)</v>
      </c>
    </row>
    <row r="3" ht="12.75">
      <c r="F3" s="3"/>
    </row>
    <row r="4" spans="2:12" ht="20.25">
      <c r="B4" s="85"/>
      <c r="C4" s="85"/>
      <c r="D4" s="85"/>
      <c r="E4" s="85"/>
      <c r="F4" s="86" t="s">
        <v>117</v>
      </c>
      <c r="G4" s="85"/>
      <c r="H4" s="85"/>
      <c r="I4" s="85"/>
      <c r="J4" s="85"/>
      <c r="K4" s="85"/>
      <c r="L4" s="85"/>
    </row>
    <row r="5" spans="2:12" ht="20.25">
      <c r="B5" s="85"/>
      <c r="C5" s="85"/>
      <c r="D5" s="85"/>
      <c r="E5" s="85"/>
      <c r="F5" s="86" t="s">
        <v>146</v>
      </c>
      <c r="G5" s="85"/>
      <c r="H5" s="85"/>
      <c r="I5" s="85"/>
      <c r="J5" s="85"/>
      <c r="K5" s="85"/>
      <c r="L5" s="85"/>
    </row>
    <row r="6" ht="15.75">
      <c r="E6" s="4"/>
    </row>
    <row r="7" spans="2:12" ht="14.25">
      <c r="B7" s="256"/>
      <c r="C7" s="173"/>
      <c r="D7" s="173"/>
      <c r="E7" s="173"/>
      <c r="F7" s="43"/>
      <c r="G7" s="174"/>
      <c r="H7" s="175"/>
      <c r="I7" s="176" t="s">
        <v>0</v>
      </c>
      <c r="J7" s="175"/>
      <c r="K7" s="175"/>
      <c r="L7" s="177"/>
    </row>
    <row r="8" spans="2:13" ht="15">
      <c r="B8" s="40"/>
      <c r="C8" s="41"/>
      <c r="D8" s="41"/>
      <c r="E8" s="41"/>
      <c r="F8" s="43"/>
      <c r="G8" s="234"/>
      <c r="H8" s="152" t="s">
        <v>1</v>
      </c>
      <c r="I8" s="153"/>
      <c r="J8" s="235"/>
      <c r="K8" s="152" t="s">
        <v>147</v>
      </c>
      <c r="L8" s="236"/>
      <c r="M8" s="25"/>
    </row>
    <row r="9" spans="2:13" ht="15">
      <c r="B9" s="40"/>
      <c r="C9" s="41"/>
      <c r="D9" s="41"/>
      <c r="E9" s="41"/>
      <c r="F9" s="43"/>
      <c r="G9" s="237"/>
      <c r="H9" s="238"/>
      <c r="I9" s="239"/>
      <c r="J9" s="238"/>
      <c r="K9" s="238"/>
      <c r="L9" s="240"/>
      <c r="M9" s="25"/>
    </row>
    <row r="10" spans="2:12" ht="14.25">
      <c r="B10" s="40"/>
      <c r="C10" s="41"/>
      <c r="D10" s="41"/>
      <c r="E10" s="41"/>
      <c r="F10" s="43"/>
      <c r="G10" s="157"/>
      <c r="H10" s="158"/>
      <c r="I10" s="159"/>
      <c r="J10" s="161"/>
      <c r="K10" s="161"/>
      <c r="L10" s="162"/>
    </row>
    <row r="11" spans="2:12" ht="14.25">
      <c r="B11" s="40"/>
      <c r="C11" s="41"/>
      <c r="D11" s="41"/>
      <c r="E11" s="41"/>
      <c r="F11" s="43"/>
      <c r="G11" s="103"/>
      <c r="H11" s="163" t="s">
        <v>2</v>
      </c>
      <c r="I11" s="137"/>
      <c r="J11" s="164"/>
      <c r="K11" s="60" t="s">
        <v>3</v>
      </c>
      <c r="L11" s="48"/>
    </row>
    <row r="12" spans="2:12" ht="14.25">
      <c r="B12" s="40"/>
      <c r="C12" s="41"/>
      <c r="D12" s="41"/>
      <c r="E12" s="41"/>
      <c r="F12" s="43"/>
      <c r="G12" s="103"/>
      <c r="H12" s="163" t="s">
        <v>4</v>
      </c>
      <c r="I12" s="137"/>
      <c r="J12" s="164"/>
      <c r="K12" s="60" t="s">
        <v>5</v>
      </c>
      <c r="L12" s="48"/>
    </row>
    <row r="13" spans="2:12" ht="14.25">
      <c r="B13" s="40"/>
      <c r="C13" s="41"/>
      <c r="D13" s="41"/>
      <c r="E13" s="41"/>
      <c r="F13" s="43"/>
      <c r="G13" s="103"/>
      <c r="H13" s="163" t="s">
        <v>6</v>
      </c>
      <c r="I13" s="137"/>
      <c r="J13" s="164"/>
      <c r="K13" s="60" t="s">
        <v>7</v>
      </c>
      <c r="L13" s="48"/>
    </row>
    <row r="14" spans="2:12" ht="14.25">
      <c r="B14" s="40"/>
      <c r="C14" s="41"/>
      <c r="D14" s="41"/>
      <c r="E14" s="41"/>
      <c r="F14" s="43"/>
      <c r="G14" s="103"/>
      <c r="H14" s="165">
        <f>'P&amp;L'!H16</f>
        <v>38077</v>
      </c>
      <c r="I14" s="137"/>
      <c r="J14" s="164"/>
      <c r="K14" s="166">
        <v>37986</v>
      </c>
      <c r="L14" s="48"/>
    </row>
    <row r="15" spans="2:12" ht="14.25">
      <c r="B15" s="67"/>
      <c r="C15" s="66"/>
      <c r="D15" s="66"/>
      <c r="E15" s="66"/>
      <c r="F15" s="43"/>
      <c r="G15" s="122"/>
      <c r="H15" s="167" t="s">
        <v>0</v>
      </c>
      <c r="I15" s="168"/>
      <c r="J15" s="169"/>
      <c r="K15" s="170" t="s">
        <v>0</v>
      </c>
      <c r="L15" s="71"/>
    </row>
    <row r="16" spans="2:12" ht="14.25">
      <c r="B16" s="40"/>
      <c r="C16" s="41"/>
      <c r="D16" s="41"/>
      <c r="E16" s="41"/>
      <c r="F16" s="43"/>
      <c r="G16" s="103"/>
      <c r="H16" s="143"/>
      <c r="I16" s="137"/>
      <c r="J16" s="164"/>
      <c r="K16" s="171"/>
      <c r="L16" s="48"/>
    </row>
    <row r="17" spans="2:12" ht="16.5">
      <c r="B17" s="40"/>
      <c r="C17" s="41"/>
      <c r="D17" s="41"/>
      <c r="E17" s="41"/>
      <c r="F17" s="43"/>
      <c r="G17" s="103"/>
      <c r="H17" s="104" t="s">
        <v>8</v>
      </c>
      <c r="I17" s="105"/>
      <c r="J17" s="44"/>
      <c r="K17" s="45" t="s">
        <v>8</v>
      </c>
      <c r="L17" s="46"/>
    </row>
    <row r="18" spans="2:12" ht="15">
      <c r="B18" s="40"/>
      <c r="C18" s="88" t="s">
        <v>118</v>
      </c>
      <c r="D18" s="41"/>
      <c r="E18" s="41"/>
      <c r="F18" s="43"/>
      <c r="G18" s="103"/>
      <c r="H18" s="106"/>
      <c r="I18" s="107"/>
      <c r="J18" s="50"/>
      <c r="K18" s="51"/>
      <c r="L18" s="48"/>
    </row>
    <row r="19" spans="2:12" ht="14.25">
      <c r="B19" s="40"/>
      <c r="C19" s="41" t="s">
        <v>76</v>
      </c>
      <c r="D19" s="41"/>
      <c r="E19" s="41"/>
      <c r="F19" s="43"/>
      <c r="G19" s="103"/>
      <c r="H19" s="108">
        <v>525</v>
      </c>
      <c r="I19" s="109"/>
      <c r="J19" s="54"/>
      <c r="K19" s="59">
        <v>565</v>
      </c>
      <c r="L19" s="48"/>
    </row>
    <row r="20" spans="2:12" ht="14.25">
      <c r="B20" s="40"/>
      <c r="C20" s="41"/>
      <c r="D20" s="41"/>
      <c r="E20" s="41"/>
      <c r="F20" s="43"/>
      <c r="G20" s="103"/>
      <c r="H20" s="108"/>
      <c r="I20" s="109"/>
      <c r="J20" s="54"/>
      <c r="K20" s="59"/>
      <c r="L20" s="48"/>
    </row>
    <row r="21" spans="2:15" ht="14.25">
      <c r="B21" s="40"/>
      <c r="C21" s="41" t="s">
        <v>140</v>
      </c>
      <c r="D21" s="41"/>
      <c r="E21" s="41"/>
      <c r="F21" s="43"/>
      <c r="G21" s="103"/>
      <c r="H21" s="108">
        <v>647</v>
      </c>
      <c r="I21" s="109"/>
      <c r="J21" s="54"/>
      <c r="K21" s="59">
        <v>647</v>
      </c>
      <c r="L21" s="48"/>
      <c r="M21" s="35"/>
      <c r="O21" s="35"/>
    </row>
    <row r="22" spans="2:12" ht="14.25">
      <c r="B22" s="40"/>
      <c r="C22" s="41"/>
      <c r="D22" s="41"/>
      <c r="E22" s="41"/>
      <c r="F22" s="43"/>
      <c r="G22" s="103"/>
      <c r="H22" s="108"/>
      <c r="I22" s="109"/>
      <c r="J22" s="54"/>
      <c r="K22" s="59"/>
      <c r="L22" s="48"/>
    </row>
    <row r="23" spans="2:13" ht="14.25">
      <c r="B23" s="40"/>
      <c r="C23" s="41" t="s">
        <v>77</v>
      </c>
      <c r="D23" s="41"/>
      <c r="E23" s="41"/>
      <c r="F23" s="43"/>
      <c r="G23" s="103"/>
      <c r="H23" s="108">
        <v>14344</v>
      </c>
      <c r="I23" s="109"/>
      <c r="J23" s="54"/>
      <c r="K23" s="59">
        <v>14344</v>
      </c>
      <c r="L23" s="48"/>
      <c r="M23" s="35"/>
    </row>
    <row r="24" spans="2:13" ht="14.25">
      <c r="B24" s="40"/>
      <c r="C24" s="41"/>
      <c r="D24" s="41"/>
      <c r="E24" s="41"/>
      <c r="F24" s="43"/>
      <c r="G24" s="103"/>
      <c r="H24" s="108"/>
      <c r="I24" s="109"/>
      <c r="J24" s="54"/>
      <c r="K24" s="59"/>
      <c r="L24" s="48"/>
      <c r="M24" s="35"/>
    </row>
    <row r="25" spans="2:14" ht="14.25">
      <c r="B25" s="40"/>
      <c r="C25" s="41" t="s">
        <v>78</v>
      </c>
      <c r="D25" s="41"/>
      <c r="E25" s="41"/>
      <c r="F25" s="43"/>
      <c r="G25" s="103"/>
      <c r="H25" s="108">
        <v>30903</v>
      </c>
      <c r="I25" s="109"/>
      <c r="J25" s="54"/>
      <c r="K25" s="59">
        <v>30903</v>
      </c>
      <c r="L25" s="48"/>
      <c r="N25" s="35"/>
    </row>
    <row r="26" spans="2:12" ht="14.25">
      <c r="B26" s="40"/>
      <c r="C26" s="41"/>
      <c r="D26" s="41"/>
      <c r="E26" s="41"/>
      <c r="F26" s="43"/>
      <c r="G26" s="103"/>
      <c r="H26" s="108"/>
      <c r="I26" s="109"/>
      <c r="J26" s="54"/>
      <c r="K26" s="59"/>
      <c r="L26" s="48"/>
    </row>
    <row r="27" spans="2:12" ht="15">
      <c r="B27" s="40"/>
      <c r="C27" s="88" t="s">
        <v>9</v>
      </c>
      <c r="D27" s="41"/>
      <c r="E27" s="41"/>
      <c r="F27" s="43"/>
      <c r="G27" s="103"/>
      <c r="H27" s="108">
        <f>SUM(H29:H34)</f>
        <v>25420</v>
      </c>
      <c r="I27" s="109"/>
      <c r="J27" s="54"/>
      <c r="K27" s="59">
        <f>SUM(K29:K34)</f>
        <v>24544</v>
      </c>
      <c r="L27" s="48"/>
    </row>
    <row r="28" spans="1:12" ht="14.25">
      <c r="A28" s="14"/>
      <c r="B28" s="40"/>
      <c r="C28" s="210"/>
      <c r="D28" s="210"/>
      <c r="E28" s="210"/>
      <c r="F28" s="211"/>
      <c r="G28" s="212"/>
      <c r="H28" s="230"/>
      <c r="I28" s="118"/>
      <c r="J28" s="62"/>
      <c r="K28" s="231"/>
      <c r="L28" s="48"/>
    </row>
    <row r="29" spans="1:12" ht="14.25">
      <c r="A29" s="24"/>
      <c r="B29" s="273"/>
      <c r="C29" s="183"/>
      <c r="D29" s="92" t="s">
        <v>41</v>
      </c>
      <c r="E29" s="92"/>
      <c r="F29" s="184"/>
      <c r="G29" s="185"/>
      <c r="H29" s="186">
        <v>7245</v>
      </c>
      <c r="I29" s="187"/>
      <c r="J29" s="188"/>
      <c r="K29" s="189">
        <v>6021</v>
      </c>
      <c r="L29" s="190"/>
    </row>
    <row r="30" spans="1:12" ht="14.25">
      <c r="A30" s="24"/>
      <c r="B30" s="273"/>
      <c r="C30" s="183"/>
      <c r="D30" s="92" t="s">
        <v>107</v>
      </c>
      <c r="E30" s="92"/>
      <c r="F30" s="184"/>
      <c r="G30" s="185"/>
      <c r="H30" s="186">
        <v>1692</v>
      </c>
      <c r="I30" s="187"/>
      <c r="J30" s="188"/>
      <c r="K30" s="189">
        <v>2003</v>
      </c>
      <c r="L30" s="190"/>
    </row>
    <row r="31" spans="1:12" ht="14.25">
      <c r="A31" s="24"/>
      <c r="B31" s="273"/>
      <c r="C31" s="183"/>
      <c r="D31" s="92" t="s">
        <v>108</v>
      </c>
      <c r="E31" s="92"/>
      <c r="F31" s="184"/>
      <c r="G31" s="185"/>
      <c r="H31" s="186">
        <v>5906</v>
      </c>
      <c r="I31" s="187"/>
      <c r="J31" s="188"/>
      <c r="K31" s="189">
        <v>3603</v>
      </c>
      <c r="L31" s="190"/>
    </row>
    <row r="32" spans="1:12" ht="14.25">
      <c r="A32" s="24"/>
      <c r="B32" s="273"/>
      <c r="C32" s="183"/>
      <c r="D32" s="92" t="s">
        <v>100</v>
      </c>
      <c r="E32" s="92"/>
      <c r="F32" s="184"/>
      <c r="G32" s="185"/>
      <c r="H32" s="186">
        <v>9379</v>
      </c>
      <c r="I32" s="187"/>
      <c r="J32" s="188"/>
      <c r="K32" s="189">
        <v>10203</v>
      </c>
      <c r="L32" s="190"/>
    </row>
    <row r="33" spans="1:12" ht="14.25" hidden="1">
      <c r="A33" s="24"/>
      <c r="B33" s="273"/>
      <c r="C33" s="183"/>
      <c r="D33" s="92" t="s">
        <v>10</v>
      </c>
      <c r="E33" s="92"/>
      <c r="F33" s="184"/>
      <c r="G33" s="185"/>
      <c r="H33" s="186">
        <v>0</v>
      </c>
      <c r="I33" s="187"/>
      <c r="J33" s="188"/>
      <c r="K33" s="189">
        <v>0</v>
      </c>
      <c r="L33" s="190"/>
    </row>
    <row r="34" spans="1:12" ht="14.25">
      <c r="A34" s="24"/>
      <c r="B34" s="273"/>
      <c r="C34" s="191"/>
      <c r="D34" s="192" t="s">
        <v>11</v>
      </c>
      <c r="E34" s="192"/>
      <c r="F34" s="193"/>
      <c r="G34" s="194"/>
      <c r="H34" s="195">
        <v>1198</v>
      </c>
      <c r="I34" s="196"/>
      <c r="J34" s="197"/>
      <c r="K34" s="198">
        <v>2714</v>
      </c>
      <c r="L34" s="190"/>
    </row>
    <row r="35" spans="2:12" ht="14.25">
      <c r="B35" s="40"/>
      <c r="C35" s="41"/>
      <c r="D35" s="41"/>
      <c r="E35" s="41"/>
      <c r="F35" s="43"/>
      <c r="G35" s="103"/>
      <c r="H35" s="108"/>
      <c r="I35" s="109"/>
      <c r="J35" s="54"/>
      <c r="K35" s="59"/>
      <c r="L35" s="48"/>
    </row>
    <row r="36" spans="2:12" ht="15">
      <c r="B36" s="40"/>
      <c r="C36" s="88" t="s">
        <v>12</v>
      </c>
      <c r="D36" s="41"/>
      <c r="E36" s="41"/>
      <c r="F36" s="43"/>
      <c r="G36" s="103"/>
      <c r="H36" s="108">
        <f>SUM(H38:H43)</f>
        <v>18659</v>
      </c>
      <c r="I36" s="109"/>
      <c r="J36" s="54"/>
      <c r="K36" s="59">
        <f>SUM(K38:K43)</f>
        <v>18262</v>
      </c>
      <c r="L36" s="48"/>
    </row>
    <row r="37" spans="1:12" ht="14.25">
      <c r="A37" s="14"/>
      <c r="B37" s="40"/>
      <c r="C37" s="210"/>
      <c r="D37" s="210"/>
      <c r="E37" s="210"/>
      <c r="F37" s="211"/>
      <c r="G37" s="212"/>
      <c r="H37" s="230"/>
      <c r="I37" s="118"/>
      <c r="J37" s="62"/>
      <c r="K37" s="231"/>
      <c r="L37" s="48"/>
    </row>
    <row r="38" spans="1:12" ht="14.25">
      <c r="A38" s="24"/>
      <c r="B38" s="273"/>
      <c r="C38" s="183"/>
      <c r="D38" s="92" t="s">
        <v>109</v>
      </c>
      <c r="E38" s="92"/>
      <c r="F38" s="184"/>
      <c r="G38" s="185"/>
      <c r="H38" s="186">
        <v>183</v>
      </c>
      <c r="I38" s="187"/>
      <c r="J38" s="188"/>
      <c r="K38" s="189">
        <v>176</v>
      </c>
      <c r="L38" s="190"/>
    </row>
    <row r="39" spans="1:12" ht="14.25" hidden="1">
      <c r="A39" s="24"/>
      <c r="B39" s="273"/>
      <c r="C39" s="183"/>
      <c r="D39" s="92" t="s">
        <v>13</v>
      </c>
      <c r="E39" s="92"/>
      <c r="F39" s="184"/>
      <c r="G39" s="185"/>
      <c r="H39" s="186">
        <v>0</v>
      </c>
      <c r="I39" s="187"/>
      <c r="J39" s="188"/>
      <c r="K39" s="189">
        <v>0</v>
      </c>
      <c r="L39" s="190"/>
    </row>
    <row r="40" spans="1:12" ht="14.25">
      <c r="A40" s="24"/>
      <c r="B40" s="273"/>
      <c r="C40" s="183"/>
      <c r="D40" s="92" t="s">
        <v>110</v>
      </c>
      <c r="E40" s="92"/>
      <c r="F40" s="184"/>
      <c r="G40" s="185"/>
      <c r="H40" s="186">
        <v>6596</v>
      </c>
      <c r="I40" s="187"/>
      <c r="J40" s="188"/>
      <c r="K40" s="189">
        <v>6314</v>
      </c>
      <c r="L40" s="190"/>
    </row>
    <row r="41" spans="1:12" ht="14.25">
      <c r="A41" s="24"/>
      <c r="B41" s="273"/>
      <c r="C41" s="183"/>
      <c r="D41" s="92" t="s">
        <v>101</v>
      </c>
      <c r="E41" s="92"/>
      <c r="F41" s="184"/>
      <c r="G41" s="185"/>
      <c r="H41" s="186">
        <v>11500</v>
      </c>
      <c r="I41" s="187"/>
      <c r="J41" s="188"/>
      <c r="K41" s="189">
        <v>11500</v>
      </c>
      <c r="L41" s="190"/>
    </row>
    <row r="42" spans="1:12" ht="14.25">
      <c r="A42" s="24"/>
      <c r="B42" s="273"/>
      <c r="C42" s="183"/>
      <c r="D42" s="92" t="s">
        <v>113</v>
      </c>
      <c r="E42" s="92"/>
      <c r="F42" s="184"/>
      <c r="G42" s="185"/>
      <c r="H42" s="186">
        <v>109</v>
      </c>
      <c r="I42" s="187"/>
      <c r="J42" s="188"/>
      <c r="K42" s="189">
        <v>109</v>
      </c>
      <c r="L42" s="190"/>
    </row>
    <row r="43" spans="1:12" ht="14.25">
      <c r="A43" s="24"/>
      <c r="B43" s="273"/>
      <c r="C43" s="191"/>
      <c r="D43" s="192" t="s">
        <v>111</v>
      </c>
      <c r="E43" s="192"/>
      <c r="F43" s="193"/>
      <c r="G43" s="194"/>
      <c r="H43" s="232">
        <v>271</v>
      </c>
      <c r="I43" s="196"/>
      <c r="J43" s="197"/>
      <c r="K43" s="198">
        <v>163</v>
      </c>
      <c r="L43" s="190"/>
    </row>
    <row r="44" spans="1:12" ht="14.25" hidden="1">
      <c r="A44" s="24"/>
      <c r="B44" s="273"/>
      <c r="C44" s="183"/>
      <c r="D44" s="92" t="s">
        <v>14</v>
      </c>
      <c r="E44" s="92"/>
      <c r="F44" s="184"/>
      <c r="G44" s="185"/>
      <c r="H44" s="186">
        <v>0</v>
      </c>
      <c r="I44" s="187"/>
      <c r="J44" s="188"/>
      <c r="K44" s="189">
        <v>0</v>
      </c>
      <c r="L44" s="190"/>
    </row>
    <row r="45" spans="2:12" ht="14.25">
      <c r="B45" s="40"/>
      <c r="C45" s="41"/>
      <c r="D45" s="41"/>
      <c r="E45" s="41"/>
      <c r="F45" s="43"/>
      <c r="G45" s="103"/>
      <c r="H45" s="108"/>
      <c r="I45" s="109"/>
      <c r="J45" s="54"/>
      <c r="K45" s="59"/>
      <c r="L45" s="48"/>
    </row>
    <row r="46" spans="2:12" ht="15">
      <c r="B46" s="40"/>
      <c r="C46" s="88" t="s">
        <v>15</v>
      </c>
      <c r="D46" s="41"/>
      <c r="E46" s="41"/>
      <c r="F46" s="43"/>
      <c r="G46" s="103"/>
      <c r="H46" s="114">
        <f>H27-H36</f>
        <v>6761</v>
      </c>
      <c r="I46" s="145"/>
      <c r="J46" s="199"/>
      <c r="K46" s="78">
        <f>K27-K36</f>
        <v>6282</v>
      </c>
      <c r="L46" s="48"/>
    </row>
    <row r="47" spans="1:12" ht="15.75" thickBot="1">
      <c r="A47" s="25"/>
      <c r="B47" s="274"/>
      <c r="C47" s="88"/>
      <c r="D47" s="88"/>
      <c r="E47" s="88"/>
      <c r="F47" s="200"/>
      <c r="G47" s="201"/>
      <c r="H47" s="202">
        <f>H46+H25+H23+H19+H21</f>
        <v>53180</v>
      </c>
      <c r="I47" s="145"/>
      <c r="J47" s="199"/>
      <c r="K47" s="203">
        <f>K46+K25+K23+K19+K21</f>
        <v>52741</v>
      </c>
      <c r="L47" s="204"/>
    </row>
    <row r="48" spans="2:12" ht="15.75" thickTop="1">
      <c r="B48" s="40"/>
      <c r="C48" s="88" t="s">
        <v>64</v>
      </c>
      <c r="D48" s="41"/>
      <c r="E48" s="41"/>
      <c r="F48" s="43"/>
      <c r="G48" s="103"/>
      <c r="H48" s="108"/>
      <c r="I48" s="109"/>
      <c r="J48" s="54"/>
      <c r="K48" s="59"/>
      <c r="L48" s="48"/>
    </row>
    <row r="49" spans="1:12" ht="14.25">
      <c r="A49" s="14"/>
      <c r="B49" s="40"/>
      <c r="C49" s="41"/>
      <c r="D49" s="41"/>
      <c r="E49" s="41"/>
      <c r="F49" s="43"/>
      <c r="G49" s="103"/>
      <c r="H49" s="108"/>
      <c r="I49" s="109"/>
      <c r="J49" s="54"/>
      <c r="K49" s="59"/>
      <c r="L49" s="48"/>
    </row>
    <row r="50" spans="2:12" ht="14.25">
      <c r="B50" s="40"/>
      <c r="C50" s="41" t="s">
        <v>16</v>
      </c>
      <c r="D50" s="41"/>
      <c r="E50" s="41"/>
      <c r="F50" s="43"/>
      <c r="G50" s="103"/>
      <c r="H50" s="108">
        <v>47425</v>
      </c>
      <c r="I50" s="109"/>
      <c r="J50" s="54"/>
      <c r="K50" s="59">
        <v>47425</v>
      </c>
      <c r="L50" s="48"/>
    </row>
    <row r="51" spans="2:12" ht="14.25">
      <c r="B51" s="40"/>
      <c r="C51" s="41"/>
      <c r="D51" s="41"/>
      <c r="E51" s="41"/>
      <c r="F51" s="43"/>
      <c r="G51" s="103"/>
      <c r="H51" s="108"/>
      <c r="I51" s="109"/>
      <c r="J51" s="54"/>
      <c r="K51" s="59"/>
      <c r="L51" s="48"/>
    </row>
    <row r="52" spans="2:12" ht="14.25">
      <c r="B52" s="40"/>
      <c r="C52" s="41" t="s">
        <v>17</v>
      </c>
      <c r="D52" s="41"/>
      <c r="E52" s="41"/>
      <c r="F52" s="43"/>
      <c r="G52" s="103"/>
      <c r="H52" s="108"/>
      <c r="I52" s="109"/>
      <c r="J52" s="54"/>
      <c r="K52" s="59"/>
      <c r="L52" s="48"/>
    </row>
    <row r="53" spans="2:13" ht="14.25">
      <c r="B53" s="40"/>
      <c r="C53" s="41"/>
      <c r="D53" s="41" t="s">
        <v>79</v>
      </c>
      <c r="E53" s="41"/>
      <c r="F53" s="43"/>
      <c r="G53" s="103"/>
      <c r="H53" s="112">
        <v>26190</v>
      </c>
      <c r="I53" s="109"/>
      <c r="J53" s="54"/>
      <c r="K53" s="93">
        <v>26190</v>
      </c>
      <c r="L53" s="48"/>
      <c r="M53" s="266"/>
    </row>
    <row r="54" spans="2:12" ht="14.25">
      <c r="B54" s="40"/>
      <c r="C54" s="41"/>
      <c r="D54" s="41" t="s">
        <v>112</v>
      </c>
      <c r="E54" s="41"/>
      <c r="F54" s="43"/>
      <c r="G54" s="103"/>
      <c r="H54" s="112">
        <f>1210-761</f>
        <v>449</v>
      </c>
      <c r="I54" s="109"/>
      <c r="J54" s="54"/>
      <c r="K54" s="93">
        <f>1210-761</f>
        <v>449</v>
      </c>
      <c r="L54" s="48"/>
    </row>
    <row r="55" spans="2:12" ht="14.25">
      <c r="B55" s="40"/>
      <c r="C55" s="41"/>
      <c r="D55" s="41" t="s">
        <v>80</v>
      </c>
      <c r="E55" s="41"/>
      <c r="F55" s="43"/>
      <c r="G55" s="103"/>
      <c r="H55" s="112">
        <v>0</v>
      </c>
      <c r="I55" s="109"/>
      <c r="J55" s="54"/>
      <c r="K55" s="93">
        <v>0</v>
      </c>
      <c r="L55" s="48"/>
    </row>
    <row r="56" spans="2:13" ht="14.25">
      <c r="B56" s="40"/>
      <c r="C56" s="41"/>
      <c r="D56" s="73" t="s">
        <v>81</v>
      </c>
      <c r="E56" s="41"/>
      <c r="F56" s="43"/>
      <c r="G56" s="103"/>
      <c r="H56" s="112">
        <f>'P&amp;L'!O56</f>
        <v>-21765</v>
      </c>
      <c r="I56" s="109"/>
      <c r="J56" s="54"/>
      <c r="K56" s="93">
        <f>'P&amp;L'!O53</f>
        <v>-22231</v>
      </c>
      <c r="L56" s="48"/>
      <c r="M56" s="266"/>
    </row>
    <row r="57" spans="2:12" ht="14.25">
      <c r="B57" s="40"/>
      <c r="C57" s="41"/>
      <c r="D57" s="41"/>
      <c r="E57" s="41"/>
      <c r="F57" s="43"/>
      <c r="G57" s="103"/>
      <c r="H57" s="144"/>
      <c r="I57" s="109"/>
      <c r="J57" s="54"/>
      <c r="K57" s="94"/>
      <c r="L57" s="48"/>
    </row>
    <row r="58" spans="2:12" ht="14.25">
      <c r="B58" s="40"/>
      <c r="C58" s="41" t="s">
        <v>102</v>
      </c>
      <c r="D58" s="41"/>
      <c r="E58" s="41"/>
      <c r="F58" s="43"/>
      <c r="G58" s="103"/>
      <c r="H58" s="108">
        <f>SUM(H50:H57)</f>
        <v>52299</v>
      </c>
      <c r="I58" s="109"/>
      <c r="J58" s="54"/>
      <c r="K58" s="59">
        <f>SUM(K50:K57)</f>
        <v>51833</v>
      </c>
      <c r="L58" s="48"/>
    </row>
    <row r="59" spans="2:12" ht="14.25">
      <c r="B59" s="40"/>
      <c r="C59" s="41"/>
      <c r="D59" s="41"/>
      <c r="E59" s="41"/>
      <c r="F59" s="43"/>
      <c r="G59" s="103"/>
      <c r="H59" s="108"/>
      <c r="I59" s="109"/>
      <c r="J59" s="54"/>
      <c r="K59" s="59"/>
      <c r="L59" s="48"/>
    </row>
    <row r="60" spans="2:12" ht="14.25">
      <c r="B60" s="40"/>
      <c r="C60" s="41" t="s">
        <v>18</v>
      </c>
      <c r="D60" s="41"/>
      <c r="E60" s="41"/>
      <c r="F60" s="43"/>
      <c r="G60" s="103"/>
      <c r="H60" s="205">
        <f>SUM(H61:H63)</f>
        <v>881</v>
      </c>
      <c r="I60" s="109"/>
      <c r="J60" s="54"/>
      <c r="K60" s="206">
        <f>SUM(K61:K63)</f>
        <v>908</v>
      </c>
      <c r="L60" s="48"/>
    </row>
    <row r="61" spans="2:12" ht="14.25">
      <c r="B61" s="40"/>
      <c r="C61" s="178"/>
      <c r="D61" s="179"/>
      <c r="E61" s="179"/>
      <c r="F61" s="180"/>
      <c r="G61" s="181"/>
      <c r="H61" s="207"/>
      <c r="I61" s="117"/>
      <c r="J61" s="61"/>
      <c r="K61" s="182"/>
      <c r="L61" s="48"/>
    </row>
    <row r="62" spans="2:16" ht="14.25">
      <c r="B62" s="40"/>
      <c r="C62" s="208"/>
      <c r="D62" s="92" t="s">
        <v>36</v>
      </c>
      <c r="E62" s="41"/>
      <c r="F62" s="43"/>
      <c r="G62" s="103"/>
      <c r="H62" s="186">
        <v>761</v>
      </c>
      <c r="I62" s="109"/>
      <c r="J62" s="54"/>
      <c r="K62" s="189">
        <f>761</f>
        <v>761</v>
      </c>
      <c r="L62" s="48"/>
      <c r="N62" s="35"/>
      <c r="O62" s="35"/>
      <c r="P62" s="35"/>
    </row>
    <row r="63" spans="2:15" ht="14.25">
      <c r="B63" s="40"/>
      <c r="C63" s="209"/>
      <c r="D63" s="192" t="s">
        <v>82</v>
      </c>
      <c r="E63" s="210"/>
      <c r="F63" s="211"/>
      <c r="G63" s="212"/>
      <c r="H63" s="195">
        <v>120</v>
      </c>
      <c r="I63" s="118"/>
      <c r="J63" s="62"/>
      <c r="K63" s="198">
        <v>147</v>
      </c>
      <c r="L63" s="48"/>
      <c r="O63" s="35"/>
    </row>
    <row r="64" spans="2:12" ht="14.25">
      <c r="B64" s="40"/>
      <c r="C64" s="41"/>
      <c r="D64" s="41"/>
      <c r="E64" s="41"/>
      <c r="F64" s="43"/>
      <c r="G64" s="103"/>
      <c r="H64" s="108"/>
      <c r="I64" s="109"/>
      <c r="J64" s="54"/>
      <c r="K64" s="59"/>
      <c r="L64" s="48"/>
    </row>
    <row r="65" spans="1:12" ht="15.75" thickBot="1">
      <c r="A65" s="25"/>
      <c r="B65" s="274"/>
      <c r="C65" s="88"/>
      <c r="D65" s="88"/>
      <c r="E65" s="88"/>
      <c r="F65" s="200"/>
      <c r="G65" s="201"/>
      <c r="H65" s="202">
        <f>H60+H58</f>
        <v>53180</v>
      </c>
      <c r="I65" s="145"/>
      <c r="J65" s="199"/>
      <c r="K65" s="203">
        <f>K60+K58</f>
        <v>52741</v>
      </c>
      <c r="L65" s="204"/>
    </row>
    <row r="66" spans="2:12" ht="15" thickTop="1">
      <c r="B66" s="40"/>
      <c r="C66" s="41"/>
      <c r="D66" s="41"/>
      <c r="E66" s="41"/>
      <c r="F66" s="43"/>
      <c r="G66" s="103"/>
      <c r="H66" s="108"/>
      <c r="I66" s="109"/>
      <c r="J66" s="54"/>
      <c r="K66" s="59"/>
      <c r="L66" s="48"/>
    </row>
    <row r="67" spans="2:12" ht="14.25">
      <c r="B67" s="40"/>
      <c r="C67" s="41" t="s">
        <v>35</v>
      </c>
      <c r="D67" s="41"/>
      <c r="E67" s="41"/>
      <c r="F67" s="43"/>
      <c r="G67" s="103"/>
      <c r="H67" s="213">
        <f>H58/H50</f>
        <v>1.102772799156563</v>
      </c>
      <c r="I67" s="109"/>
      <c r="J67" s="54"/>
      <c r="K67" s="214">
        <f>K58/K50</f>
        <v>1.0929467580390089</v>
      </c>
      <c r="L67" s="48"/>
    </row>
    <row r="68" spans="2:12" ht="14.25">
      <c r="B68" s="67"/>
      <c r="C68" s="66"/>
      <c r="D68" s="66"/>
      <c r="E68" s="66"/>
      <c r="F68" s="87"/>
      <c r="G68" s="122"/>
      <c r="H68" s="111"/>
      <c r="I68" s="147"/>
      <c r="J68" s="90"/>
      <c r="K68" s="76"/>
      <c r="L68" s="71"/>
    </row>
    <row r="70" ht="15.75">
      <c r="B70" s="275" t="s">
        <v>119</v>
      </c>
    </row>
    <row r="71" spans="2:11" ht="15.75">
      <c r="B71" s="275" t="s">
        <v>153</v>
      </c>
      <c r="H71" s="35"/>
      <c r="K71" s="35"/>
    </row>
    <row r="72" ht="15.75">
      <c r="B72" s="275" t="s">
        <v>120</v>
      </c>
    </row>
    <row r="73" ht="15">
      <c r="B73" s="276"/>
    </row>
    <row r="76" spans="8:11" ht="12.75">
      <c r="H76" s="35">
        <f>H65-H47</f>
        <v>0</v>
      </c>
      <c r="K76" s="35">
        <f>K65-K47</f>
        <v>0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zoomScale="75" zoomScaleNormal="75" workbookViewId="0" topLeftCell="A5">
      <selection activeCell="Q15" sqref="Q15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38" t="str">
        <f>'P&amp;L'!H1</f>
        <v>MARCO HOLDINGS BERHAD</v>
      </c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T1" s="259"/>
    </row>
    <row r="2" spans="2:20" ht="12.75">
      <c r="B2" s="1"/>
      <c r="E2" s="339" t="str">
        <f>'P&amp;L'!H2</f>
        <v>(Incorporated in Malaysia - 8985-P)</v>
      </c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T2" s="259"/>
    </row>
    <row r="3" spans="2:20" ht="12.75">
      <c r="B3" s="1"/>
      <c r="I3" s="3"/>
      <c r="T3" s="259"/>
    </row>
    <row r="4" spans="2:20" ht="21.75" customHeight="1">
      <c r="B4" s="84"/>
      <c r="C4" s="85"/>
      <c r="D4" s="85"/>
      <c r="E4" s="333" t="s">
        <v>121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T4" s="259"/>
    </row>
    <row r="5" spans="2:20" ht="21.75" customHeight="1">
      <c r="B5" s="84"/>
      <c r="C5" s="85"/>
      <c r="D5" s="85"/>
      <c r="E5" s="333" t="s">
        <v>148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T5" s="259"/>
    </row>
    <row r="6" spans="2:20" ht="24.75" customHeight="1">
      <c r="B6" s="84"/>
      <c r="C6" s="85"/>
      <c r="D6" s="85"/>
      <c r="E6" s="334" t="s">
        <v>150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T6" s="259"/>
    </row>
    <row r="7" spans="2:20" ht="12.75">
      <c r="B7" s="26"/>
      <c r="C7" s="22"/>
      <c r="D7" s="22"/>
      <c r="E7" s="22"/>
      <c r="F7" s="22"/>
      <c r="G7" s="22"/>
      <c r="H7" s="22"/>
      <c r="T7" s="259"/>
    </row>
    <row r="8" spans="2:20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T8" s="259"/>
    </row>
    <row r="9" spans="2:20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T9" s="259"/>
    </row>
    <row r="10" spans="2:20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T10" s="259"/>
    </row>
    <row r="11" spans="2:20" ht="8.25" customHeight="1">
      <c r="B11" s="13"/>
      <c r="C11" s="14"/>
      <c r="D11" s="15"/>
      <c r="E11" s="40"/>
      <c r="F11" s="41"/>
      <c r="G11" s="41"/>
      <c r="H11" s="41"/>
      <c r="I11" s="43"/>
      <c r="J11" s="174"/>
      <c r="K11" s="215"/>
      <c r="L11" s="176"/>
      <c r="M11" s="174"/>
      <c r="N11" s="215"/>
      <c r="O11" s="176"/>
      <c r="P11" s="174"/>
      <c r="Q11" s="215"/>
      <c r="R11" s="176"/>
      <c r="T11" s="259"/>
    </row>
    <row r="12" spans="2:20" s="39" customFormat="1" ht="15">
      <c r="B12" s="52"/>
      <c r="C12" s="41"/>
      <c r="D12" s="42"/>
      <c r="E12" s="40"/>
      <c r="F12" s="41"/>
      <c r="G12" s="41"/>
      <c r="H12" s="41"/>
      <c r="I12" s="43"/>
      <c r="J12" s="233"/>
      <c r="K12" s="152" t="s">
        <v>149</v>
      </c>
      <c r="L12" s="241"/>
      <c r="M12" s="233"/>
      <c r="N12" s="152" t="s">
        <v>103</v>
      </c>
      <c r="O12" s="241"/>
      <c r="P12" s="233"/>
      <c r="Q12" s="152" t="s">
        <v>149</v>
      </c>
      <c r="R12" s="241"/>
      <c r="T12" s="73"/>
    </row>
    <row r="13" spans="2:20" s="39" customFormat="1" ht="15">
      <c r="B13" s="52"/>
      <c r="C13" s="41"/>
      <c r="D13" s="42"/>
      <c r="E13" s="40"/>
      <c r="F13" s="41"/>
      <c r="G13" s="41"/>
      <c r="H13" s="41"/>
      <c r="I13" s="43"/>
      <c r="J13" s="233"/>
      <c r="K13" s="152" t="s">
        <v>46</v>
      </c>
      <c r="L13" s="241"/>
      <c r="M13" s="233"/>
      <c r="N13" s="152" t="s">
        <v>46</v>
      </c>
      <c r="O13" s="241"/>
      <c r="P13" s="233"/>
      <c r="Q13" s="152" t="s">
        <v>46</v>
      </c>
      <c r="R13" s="241"/>
      <c r="T13" s="73"/>
    </row>
    <row r="14" spans="2:20" s="39" customFormat="1" ht="15">
      <c r="B14" s="52"/>
      <c r="C14" s="41"/>
      <c r="D14" s="42"/>
      <c r="E14" s="40"/>
      <c r="F14" s="41"/>
      <c r="G14" s="41"/>
      <c r="H14" s="41"/>
      <c r="I14" s="43"/>
      <c r="J14" s="233"/>
      <c r="K14" s="242">
        <v>38077</v>
      </c>
      <c r="L14" s="241"/>
      <c r="M14" s="233"/>
      <c r="N14" s="242">
        <v>37256</v>
      </c>
      <c r="O14" s="241"/>
      <c r="P14" s="233"/>
      <c r="Q14" s="242">
        <v>37711</v>
      </c>
      <c r="R14" s="241"/>
      <c r="T14" s="73"/>
    </row>
    <row r="15" spans="2:20" s="39" customFormat="1" ht="15">
      <c r="B15" s="52"/>
      <c r="C15" s="41"/>
      <c r="D15" s="42"/>
      <c r="E15" s="40"/>
      <c r="F15" s="41"/>
      <c r="G15" s="41"/>
      <c r="H15" s="41"/>
      <c r="I15" s="43"/>
      <c r="J15" s="233"/>
      <c r="K15" s="242"/>
      <c r="L15" s="241"/>
      <c r="M15" s="233"/>
      <c r="N15" s="242"/>
      <c r="O15" s="241"/>
      <c r="P15" s="233"/>
      <c r="Q15" s="242"/>
      <c r="R15" s="241"/>
      <c r="T15" s="73"/>
    </row>
    <row r="16" spans="2:20" s="39" customFormat="1" ht="6" customHeight="1">
      <c r="B16" s="64"/>
      <c r="C16" s="66"/>
      <c r="D16" s="91"/>
      <c r="E16" s="67"/>
      <c r="F16" s="66"/>
      <c r="G16" s="66"/>
      <c r="H16" s="66"/>
      <c r="I16" s="43"/>
      <c r="J16" s="140"/>
      <c r="K16" s="141" t="s">
        <v>0</v>
      </c>
      <c r="L16" s="142"/>
      <c r="M16" s="140"/>
      <c r="N16" s="141" t="s">
        <v>0</v>
      </c>
      <c r="O16" s="142"/>
      <c r="P16" s="140"/>
      <c r="Q16" s="141" t="s">
        <v>0</v>
      </c>
      <c r="R16" s="142"/>
      <c r="T16" s="73"/>
    </row>
    <row r="17" spans="2:20" s="39" customFormat="1" ht="7.5" customHeight="1">
      <c r="B17" s="52"/>
      <c r="C17" s="41"/>
      <c r="D17" s="42"/>
      <c r="E17" s="40"/>
      <c r="F17" s="41"/>
      <c r="G17" s="41"/>
      <c r="H17" s="41"/>
      <c r="I17" s="43"/>
      <c r="J17" s="103"/>
      <c r="K17" s="143"/>
      <c r="L17" s="137"/>
      <c r="M17" s="50"/>
      <c r="N17" s="171"/>
      <c r="O17" s="223"/>
      <c r="P17" s="103"/>
      <c r="Q17" s="143"/>
      <c r="R17" s="137"/>
      <c r="T17" s="73"/>
    </row>
    <row r="18" spans="2:20" s="39" customFormat="1" ht="16.5">
      <c r="B18" s="52"/>
      <c r="C18" s="41"/>
      <c r="D18" s="42"/>
      <c r="E18" s="40"/>
      <c r="F18" s="41"/>
      <c r="G18" s="41"/>
      <c r="H18" s="41"/>
      <c r="I18" s="43"/>
      <c r="J18" s="103"/>
      <c r="K18" s="104" t="s">
        <v>8</v>
      </c>
      <c r="L18" s="105"/>
      <c r="M18" s="50"/>
      <c r="N18" s="45" t="s">
        <v>8</v>
      </c>
      <c r="O18" s="224"/>
      <c r="P18" s="103"/>
      <c r="Q18" s="104" t="s">
        <v>8</v>
      </c>
      <c r="R18" s="105"/>
      <c r="T18" s="73"/>
    </row>
    <row r="19" spans="2:20" s="39" customFormat="1" ht="8.25" customHeight="1">
      <c r="B19" s="52"/>
      <c r="C19" s="41"/>
      <c r="D19" s="42"/>
      <c r="E19" s="40"/>
      <c r="F19" s="41"/>
      <c r="G19" s="41"/>
      <c r="H19" s="41"/>
      <c r="I19" s="43"/>
      <c r="J19" s="103"/>
      <c r="K19" s="106"/>
      <c r="L19" s="107"/>
      <c r="M19" s="50"/>
      <c r="N19" s="51"/>
      <c r="O19" s="48"/>
      <c r="P19" s="103"/>
      <c r="Q19" s="106"/>
      <c r="R19" s="107"/>
      <c r="T19" s="73"/>
    </row>
    <row r="20" spans="2:20" s="39" customFormat="1" ht="14.25">
      <c r="B20" s="52"/>
      <c r="C20" s="53"/>
      <c r="D20" s="42"/>
      <c r="E20" s="40"/>
      <c r="F20" s="41" t="s">
        <v>47</v>
      </c>
      <c r="G20" s="41"/>
      <c r="H20" s="41"/>
      <c r="I20" s="43"/>
      <c r="J20" s="103"/>
      <c r="K20" s="112">
        <v>793</v>
      </c>
      <c r="L20" s="109"/>
      <c r="M20" s="50"/>
      <c r="N20" s="93">
        <v>-5275</v>
      </c>
      <c r="O20" s="56"/>
      <c r="P20" s="103"/>
      <c r="Q20" s="112">
        <v>522</v>
      </c>
      <c r="R20" s="109"/>
      <c r="T20" s="250"/>
    </row>
    <row r="21" spans="2:20" s="39" customFormat="1" ht="14.25">
      <c r="B21" s="52"/>
      <c r="C21" s="53"/>
      <c r="D21" s="42"/>
      <c r="E21" s="40"/>
      <c r="F21" s="41"/>
      <c r="G21" s="41"/>
      <c r="H21" s="41"/>
      <c r="I21" s="43"/>
      <c r="J21" s="103"/>
      <c r="K21" s="112"/>
      <c r="L21" s="109"/>
      <c r="M21" s="50"/>
      <c r="N21" s="93"/>
      <c r="O21" s="56"/>
      <c r="P21" s="103"/>
      <c r="Q21" s="112"/>
      <c r="R21" s="109"/>
      <c r="T21" s="250"/>
    </row>
    <row r="22" spans="2:20" s="39" customFormat="1" ht="14.25">
      <c r="B22" s="52"/>
      <c r="C22" s="53"/>
      <c r="D22" s="42"/>
      <c r="E22" s="40"/>
      <c r="F22" s="38" t="s">
        <v>48</v>
      </c>
      <c r="G22" s="41"/>
      <c r="H22" s="41"/>
      <c r="I22" s="43"/>
      <c r="J22" s="103"/>
      <c r="K22" s="112"/>
      <c r="L22" s="109"/>
      <c r="M22" s="50"/>
      <c r="N22" s="93"/>
      <c r="O22" s="56"/>
      <c r="P22" s="103"/>
      <c r="Q22" s="112"/>
      <c r="R22" s="109"/>
      <c r="T22" s="250"/>
    </row>
    <row r="23" spans="2:20" s="39" customFormat="1" ht="14.25">
      <c r="B23" s="52"/>
      <c r="C23" s="53"/>
      <c r="D23" s="42"/>
      <c r="E23" s="40"/>
      <c r="F23" s="38"/>
      <c r="G23" s="41" t="s">
        <v>68</v>
      </c>
      <c r="H23" s="41"/>
      <c r="I23" s="43"/>
      <c r="J23" s="103"/>
      <c r="K23" s="112">
        <v>42</v>
      </c>
      <c r="L23" s="109"/>
      <c r="M23" s="50"/>
      <c r="N23" s="93">
        <v>674</v>
      </c>
      <c r="O23" s="56"/>
      <c r="P23" s="103"/>
      <c r="Q23" s="112">
        <v>30</v>
      </c>
      <c r="R23" s="109"/>
      <c r="T23" s="250"/>
    </row>
    <row r="24" spans="2:20" s="39" customFormat="1" ht="14.25">
      <c r="B24" s="52"/>
      <c r="C24" s="53"/>
      <c r="D24" s="42"/>
      <c r="E24" s="40"/>
      <c r="F24" s="38"/>
      <c r="G24" s="41" t="s">
        <v>83</v>
      </c>
      <c r="H24" s="41"/>
      <c r="I24" s="43"/>
      <c r="J24" s="103"/>
      <c r="K24" s="112">
        <v>154</v>
      </c>
      <c r="L24" s="109"/>
      <c r="M24" s="50"/>
      <c r="N24" s="93">
        <v>2240</v>
      </c>
      <c r="O24" s="56"/>
      <c r="P24" s="103"/>
      <c r="Q24" s="112">
        <v>185</v>
      </c>
      <c r="R24" s="109"/>
      <c r="T24" s="250"/>
    </row>
    <row r="25" spans="2:20" s="39" customFormat="1" ht="14.25">
      <c r="B25" s="52"/>
      <c r="C25" s="53"/>
      <c r="D25" s="42"/>
      <c r="E25" s="40"/>
      <c r="F25" s="38"/>
      <c r="G25" s="41" t="s">
        <v>84</v>
      </c>
      <c r="H25" s="41"/>
      <c r="I25" s="43"/>
      <c r="J25" s="103"/>
      <c r="K25" s="112">
        <v>-42</v>
      </c>
      <c r="L25" s="109"/>
      <c r="M25" s="50"/>
      <c r="N25" s="93">
        <v>-43</v>
      </c>
      <c r="O25" s="56"/>
      <c r="P25" s="103"/>
      <c r="Q25" s="112">
        <v>-110</v>
      </c>
      <c r="R25" s="109"/>
      <c r="T25" s="250"/>
    </row>
    <row r="26" spans="2:20" s="39" customFormat="1" ht="14.25">
      <c r="B26" s="52"/>
      <c r="C26" s="53"/>
      <c r="D26" s="42"/>
      <c r="E26" s="40"/>
      <c r="F26" s="41"/>
      <c r="G26" s="38" t="s">
        <v>85</v>
      </c>
      <c r="H26" s="41"/>
      <c r="I26" s="43"/>
      <c r="J26" s="103"/>
      <c r="K26" s="144">
        <v>-103</v>
      </c>
      <c r="L26" s="109"/>
      <c r="M26" s="50"/>
      <c r="N26" s="94">
        <v>4551</v>
      </c>
      <c r="O26" s="56"/>
      <c r="P26" s="103"/>
      <c r="Q26" s="144">
        <v>-186</v>
      </c>
      <c r="R26" s="109"/>
      <c r="T26" s="250"/>
    </row>
    <row r="27" spans="2:20" s="39" customFormat="1" ht="14.25">
      <c r="B27" s="52"/>
      <c r="C27" s="53"/>
      <c r="D27" s="42"/>
      <c r="E27" s="40"/>
      <c r="F27" s="41"/>
      <c r="G27" s="41"/>
      <c r="H27" s="41"/>
      <c r="I27" s="43"/>
      <c r="J27" s="103"/>
      <c r="K27" s="112"/>
      <c r="L27" s="109"/>
      <c r="M27" s="50"/>
      <c r="N27" s="93"/>
      <c r="O27" s="56"/>
      <c r="P27" s="103"/>
      <c r="Q27" s="112"/>
      <c r="R27" s="109"/>
      <c r="T27" s="250"/>
    </row>
    <row r="28" spans="2:20" s="39" customFormat="1" ht="14.25">
      <c r="B28" s="52"/>
      <c r="C28" s="53"/>
      <c r="D28" s="42"/>
      <c r="E28" s="40"/>
      <c r="F28" s="41" t="s">
        <v>49</v>
      </c>
      <c r="G28" s="41"/>
      <c r="H28" s="41"/>
      <c r="I28" s="43"/>
      <c r="J28" s="103"/>
      <c r="K28" s="112">
        <f>SUM(K20:K26)</f>
        <v>844</v>
      </c>
      <c r="L28" s="109"/>
      <c r="M28" s="50"/>
      <c r="N28" s="93">
        <f>SUM(N20:N26)</f>
        <v>2147</v>
      </c>
      <c r="O28" s="56"/>
      <c r="P28" s="103"/>
      <c r="Q28" s="112">
        <f>SUM(Q20:Q26)</f>
        <v>441</v>
      </c>
      <c r="R28" s="109"/>
      <c r="T28" s="250"/>
    </row>
    <row r="29" spans="2:20" s="39" customFormat="1" ht="14.25">
      <c r="B29" s="52"/>
      <c r="C29" s="53"/>
      <c r="D29" s="42"/>
      <c r="E29" s="40"/>
      <c r="F29" s="41"/>
      <c r="G29" s="41"/>
      <c r="H29" s="41"/>
      <c r="I29" s="43"/>
      <c r="J29" s="103"/>
      <c r="K29" s="112"/>
      <c r="L29" s="109"/>
      <c r="M29" s="50"/>
      <c r="N29" s="93"/>
      <c r="O29" s="56"/>
      <c r="P29" s="103"/>
      <c r="Q29" s="112"/>
      <c r="R29" s="109"/>
      <c r="T29" s="250"/>
    </row>
    <row r="30" spans="2:20" s="39" customFormat="1" ht="14.25">
      <c r="B30" s="52"/>
      <c r="C30" s="53"/>
      <c r="D30" s="42"/>
      <c r="E30" s="40"/>
      <c r="F30" s="41" t="s">
        <v>50</v>
      </c>
      <c r="G30" s="41"/>
      <c r="H30" s="41"/>
      <c r="I30" s="43"/>
      <c r="J30" s="103"/>
      <c r="K30" s="112"/>
      <c r="L30" s="109"/>
      <c r="M30" s="50"/>
      <c r="N30" s="93"/>
      <c r="O30" s="56"/>
      <c r="P30" s="103"/>
      <c r="Q30" s="112"/>
      <c r="R30" s="109"/>
      <c r="T30" s="250"/>
    </row>
    <row r="31" spans="2:20" s="39" customFormat="1" ht="14.25">
      <c r="B31" s="52"/>
      <c r="C31" s="53"/>
      <c r="D31" s="42"/>
      <c r="E31" s="40"/>
      <c r="F31" s="41"/>
      <c r="G31" s="41"/>
      <c r="H31" s="41"/>
      <c r="I31" s="43"/>
      <c r="J31" s="103"/>
      <c r="K31" s="112"/>
      <c r="L31" s="109"/>
      <c r="M31" s="50"/>
      <c r="N31" s="93"/>
      <c r="O31" s="56"/>
      <c r="P31" s="103"/>
      <c r="Q31" s="112"/>
      <c r="R31" s="109"/>
      <c r="T31" s="250"/>
    </row>
    <row r="32" spans="2:20" s="39" customFormat="1" ht="14.25">
      <c r="B32" s="52"/>
      <c r="C32" s="53"/>
      <c r="D32" s="42"/>
      <c r="E32" s="40"/>
      <c r="F32" s="41"/>
      <c r="G32" s="92" t="s">
        <v>51</v>
      </c>
      <c r="H32" s="41"/>
      <c r="I32" s="43"/>
      <c r="J32" s="103"/>
      <c r="K32" s="112">
        <v>-3112</v>
      </c>
      <c r="L32" s="109"/>
      <c r="M32" s="50"/>
      <c r="N32" s="93">
        <v>-1744</v>
      </c>
      <c r="O32" s="56"/>
      <c r="P32" s="103"/>
      <c r="Q32" s="112">
        <v>-2438</v>
      </c>
      <c r="R32" s="109"/>
      <c r="T32" s="250"/>
    </row>
    <row r="33" spans="2:20" s="39" customFormat="1" ht="14.25">
      <c r="B33" s="52"/>
      <c r="C33" s="53"/>
      <c r="D33" s="42"/>
      <c r="E33" s="40"/>
      <c r="F33" s="41"/>
      <c r="G33" s="92" t="s">
        <v>52</v>
      </c>
      <c r="H33" s="41"/>
      <c r="I33" s="43"/>
      <c r="J33" s="103"/>
      <c r="K33" s="112">
        <v>289</v>
      </c>
      <c r="L33" s="109"/>
      <c r="M33" s="50"/>
      <c r="N33" s="93">
        <v>550</v>
      </c>
      <c r="O33" s="56"/>
      <c r="P33" s="103"/>
      <c r="Q33" s="112">
        <v>-289</v>
      </c>
      <c r="R33" s="109"/>
      <c r="T33" s="250"/>
    </row>
    <row r="34" spans="2:20" s="39" customFormat="1" ht="14.25">
      <c r="B34" s="52"/>
      <c r="C34" s="53"/>
      <c r="D34" s="42"/>
      <c r="E34" s="40"/>
      <c r="F34" s="41"/>
      <c r="G34" s="41"/>
      <c r="H34" s="41"/>
      <c r="I34" s="43"/>
      <c r="J34" s="103"/>
      <c r="K34" s="144"/>
      <c r="L34" s="109"/>
      <c r="M34" s="50"/>
      <c r="N34" s="94"/>
      <c r="O34" s="56"/>
      <c r="P34" s="103"/>
      <c r="Q34" s="144"/>
      <c r="R34" s="109"/>
      <c r="T34" s="250"/>
    </row>
    <row r="35" spans="2:20" s="39" customFormat="1" ht="14.25">
      <c r="B35" s="52"/>
      <c r="C35" s="53"/>
      <c r="D35" s="42"/>
      <c r="E35" s="40"/>
      <c r="F35" s="41"/>
      <c r="G35" s="41"/>
      <c r="H35" s="41"/>
      <c r="I35" s="43"/>
      <c r="J35" s="103"/>
      <c r="K35" s="112"/>
      <c r="L35" s="109"/>
      <c r="M35" s="50"/>
      <c r="N35" s="93"/>
      <c r="O35" s="56"/>
      <c r="P35" s="103"/>
      <c r="Q35" s="112"/>
      <c r="R35" s="109"/>
      <c r="T35" s="250"/>
    </row>
    <row r="36" spans="2:20" s="39" customFormat="1" ht="14.25">
      <c r="B36" s="52"/>
      <c r="C36" s="53"/>
      <c r="D36" s="42"/>
      <c r="E36" s="40"/>
      <c r="F36" s="41" t="s">
        <v>56</v>
      </c>
      <c r="G36" s="41"/>
      <c r="H36" s="41"/>
      <c r="I36" s="43"/>
      <c r="J36" s="103"/>
      <c r="K36" s="112">
        <f>SUM(K27:K33)</f>
        <v>-1979</v>
      </c>
      <c r="L36" s="109"/>
      <c r="M36" s="50"/>
      <c r="N36" s="93">
        <f>SUM(N27:N33)</f>
        <v>953</v>
      </c>
      <c r="O36" s="56"/>
      <c r="P36" s="103"/>
      <c r="Q36" s="112">
        <f>SUM(Q27:Q33)</f>
        <v>-2286</v>
      </c>
      <c r="R36" s="109"/>
      <c r="T36" s="250"/>
    </row>
    <row r="37" spans="1:20" s="39" customFormat="1" ht="14.25">
      <c r="A37" s="41"/>
      <c r="B37" s="52"/>
      <c r="C37" s="53"/>
      <c r="D37" s="42"/>
      <c r="E37" s="40"/>
      <c r="F37" s="41"/>
      <c r="G37" s="41"/>
      <c r="H37" s="41"/>
      <c r="I37" s="43"/>
      <c r="J37" s="103"/>
      <c r="K37" s="112"/>
      <c r="L37" s="109"/>
      <c r="M37" s="50"/>
      <c r="N37" s="93"/>
      <c r="O37" s="56"/>
      <c r="P37" s="103"/>
      <c r="Q37" s="112"/>
      <c r="R37" s="109"/>
      <c r="T37" s="250"/>
    </row>
    <row r="38" spans="1:20" s="39" customFormat="1" ht="14.25">
      <c r="A38" s="41"/>
      <c r="B38" s="52"/>
      <c r="C38" s="53"/>
      <c r="D38" s="42"/>
      <c r="E38" s="40"/>
      <c r="F38" s="41"/>
      <c r="G38" s="41" t="s">
        <v>57</v>
      </c>
      <c r="H38" s="41"/>
      <c r="I38" s="43"/>
      <c r="J38" s="103"/>
      <c r="K38" s="112">
        <v>-220</v>
      </c>
      <c r="L38" s="109"/>
      <c r="M38" s="50"/>
      <c r="N38" s="93">
        <v>-557</v>
      </c>
      <c r="O38" s="56"/>
      <c r="P38" s="103"/>
      <c r="Q38" s="112">
        <v>-219</v>
      </c>
      <c r="R38" s="109"/>
      <c r="T38" s="250"/>
    </row>
    <row r="39" spans="1:20" s="39" customFormat="1" ht="14.25">
      <c r="A39" s="41"/>
      <c r="B39" s="52"/>
      <c r="C39" s="53"/>
      <c r="D39" s="42"/>
      <c r="E39" s="40"/>
      <c r="F39" s="41"/>
      <c r="G39" s="41" t="s">
        <v>86</v>
      </c>
      <c r="H39" s="41"/>
      <c r="I39" s="43"/>
      <c r="J39" s="103"/>
      <c r="K39" s="144">
        <v>-154</v>
      </c>
      <c r="L39" s="109"/>
      <c r="M39" s="50"/>
      <c r="N39" s="94">
        <f>-N24</f>
        <v>-2240</v>
      </c>
      <c r="O39" s="56"/>
      <c r="P39" s="103"/>
      <c r="Q39" s="144">
        <v>-176</v>
      </c>
      <c r="R39" s="109"/>
      <c r="T39" s="250"/>
    </row>
    <row r="40" spans="2:20" s="39" customFormat="1" ht="14.25">
      <c r="B40" s="52"/>
      <c r="C40" s="53"/>
      <c r="D40" s="42"/>
      <c r="E40" s="40"/>
      <c r="F40" s="41"/>
      <c r="G40" s="41"/>
      <c r="H40" s="41"/>
      <c r="I40" s="43"/>
      <c r="J40" s="103"/>
      <c r="K40" s="112"/>
      <c r="L40" s="109"/>
      <c r="M40" s="50"/>
      <c r="N40" s="93"/>
      <c r="O40" s="56"/>
      <c r="P40" s="103"/>
      <c r="Q40" s="112"/>
      <c r="R40" s="109"/>
      <c r="T40" s="250"/>
    </row>
    <row r="41" spans="1:20" s="39" customFormat="1" ht="15.75" thickBot="1">
      <c r="A41" s="41"/>
      <c r="B41" s="52"/>
      <c r="C41" s="53"/>
      <c r="D41" s="42"/>
      <c r="E41" s="40"/>
      <c r="F41" s="88" t="s">
        <v>58</v>
      </c>
      <c r="G41" s="41"/>
      <c r="H41" s="41"/>
      <c r="I41" s="43"/>
      <c r="J41" s="103"/>
      <c r="K41" s="146">
        <f>SUM(K36:K39)</f>
        <v>-2353</v>
      </c>
      <c r="L41" s="109"/>
      <c r="M41" s="50"/>
      <c r="N41" s="267">
        <f>SUM(N36:N39)</f>
        <v>-1844</v>
      </c>
      <c r="O41" s="56"/>
      <c r="P41" s="103"/>
      <c r="Q41" s="146">
        <f>SUM(Q36:Q39)</f>
        <v>-2681</v>
      </c>
      <c r="R41" s="109"/>
      <c r="T41" s="250"/>
    </row>
    <row r="42" spans="1:20" s="39" customFormat="1" ht="14.25">
      <c r="A42" s="41"/>
      <c r="B42" s="52"/>
      <c r="C42" s="53"/>
      <c r="D42" s="42"/>
      <c r="E42" s="40"/>
      <c r="F42" s="41"/>
      <c r="G42" s="41"/>
      <c r="H42" s="41"/>
      <c r="I42" s="43"/>
      <c r="J42" s="103"/>
      <c r="K42" s="112"/>
      <c r="L42" s="109"/>
      <c r="M42" s="50"/>
      <c r="N42" s="93"/>
      <c r="O42" s="56"/>
      <c r="P42" s="103"/>
      <c r="Q42" s="112"/>
      <c r="R42" s="109"/>
      <c r="T42" s="250"/>
    </row>
    <row r="43" spans="2:20" s="39" customFormat="1" ht="15">
      <c r="B43" s="52"/>
      <c r="C43" s="53"/>
      <c r="D43" s="42"/>
      <c r="E43" s="40"/>
      <c r="F43" s="88" t="s">
        <v>59</v>
      </c>
      <c r="G43" s="41"/>
      <c r="H43" s="41"/>
      <c r="I43" s="43"/>
      <c r="J43" s="103"/>
      <c r="K43" s="112"/>
      <c r="L43" s="109"/>
      <c r="M43" s="50"/>
      <c r="N43" s="93"/>
      <c r="O43" s="56"/>
      <c r="P43" s="103"/>
      <c r="Q43" s="112"/>
      <c r="R43" s="109"/>
      <c r="T43" s="250"/>
    </row>
    <row r="44" spans="2:20" s="39" customFormat="1" ht="14.25">
      <c r="B44" s="52"/>
      <c r="C44" s="53"/>
      <c r="D44" s="42"/>
      <c r="E44" s="40"/>
      <c r="F44" s="41"/>
      <c r="G44" s="41"/>
      <c r="H44" s="41"/>
      <c r="I44" s="43"/>
      <c r="J44" s="103"/>
      <c r="K44" s="110"/>
      <c r="L44" s="145"/>
      <c r="M44" s="50"/>
      <c r="N44" s="79"/>
      <c r="O44" s="268"/>
      <c r="P44" s="103"/>
      <c r="Q44" s="110"/>
      <c r="R44" s="145"/>
      <c r="T44" s="263"/>
    </row>
    <row r="45" spans="2:20" s="39" customFormat="1" ht="14.25">
      <c r="B45" s="52"/>
      <c r="C45" s="53"/>
      <c r="D45" s="42"/>
      <c r="E45" s="40"/>
      <c r="F45" s="41"/>
      <c r="G45" s="41" t="s">
        <v>60</v>
      </c>
      <c r="H45" s="41"/>
      <c r="I45" s="43"/>
      <c r="J45" s="103"/>
      <c r="K45" s="112">
        <v>42</v>
      </c>
      <c r="L45" s="109"/>
      <c r="M45" s="50"/>
      <c r="N45" s="93">
        <v>56</v>
      </c>
      <c r="O45" s="56"/>
      <c r="P45" s="103"/>
      <c r="Q45" s="112">
        <v>110</v>
      </c>
      <c r="R45" s="109"/>
      <c r="T45" s="250"/>
    </row>
    <row r="46" spans="2:20" s="39" customFormat="1" ht="14.25">
      <c r="B46" s="52"/>
      <c r="C46" s="53"/>
      <c r="D46" s="42"/>
      <c r="E46" s="40"/>
      <c r="F46" s="41"/>
      <c r="G46" s="41" t="s">
        <v>87</v>
      </c>
      <c r="H46" s="41"/>
      <c r="I46" s="43"/>
      <c r="J46" s="103"/>
      <c r="K46" s="112">
        <v>-2</v>
      </c>
      <c r="L46" s="109"/>
      <c r="M46" s="50"/>
      <c r="N46" s="93">
        <v>-277</v>
      </c>
      <c r="O46" s="56"/>
      <c r="P46" s="103"/>
      <c r="Q46" s="112">
        <v>-5</v>
      </c>
      <c r="R46" s="109"/>
      <c r="T46" s="250"/>
    </row>
    <row r="47" spans="2:20" s="39" customFormat="1" ht="14.25">
      <c r="B47" s="52"/>
      <c r="C47" s="53"/>
      <c r="D47" s="42"/>
      <c r="E47" s="40"/>
      <c r="F47" s="41"/>
      <c r="G47" s="41" t="s">
        <v>88</v>
      </c>
      <c r="H47" s="41"/>
      <c r="I47" s="43"/>
      <c r="J47" s="103"/>
      <c r="K47" s="112"/>
      <c r="L47" s="109"/>
      <c r="M47" s="50"/>
      <c r="N47" s="93"/>
      <c r="O47" s="56"/>
      <c r="P47" s="103"/>
      <c r="Q47" s="112"/>
      <c r="R47" s="109"/>
      <c r="T47" s="250"/>
    </row>
    <row r="48" spans="2:20" s="39" customFormat="1" ht="14.25">
      <c r="B48" s="52"/>
      <c r="C48" s="53"/>
      <c r="D48" s="42"/>
      <c r="E48" s="40"/>
      <c r="F48" s="41"/>
      <c r="G48" s="41" t="s">
        <v>89</v>
      </c>
      <c r="H48" s="41"/>
      <c r="I48" s="43"/>
      <c r="J48" s="103"/>
      <c r="K48" s="112">
        <v>0</v>
      </c>
      <c r="L48" s="109"/>
      <c r="M48" s="50"/>
      <c r="N48" s="93">
        <v>8</v>
      </c>
      <c r="O48" s="56"/>
      <c r="P48" s="103"/>
      <c r="Q48" s="112">
        <v>81</v>
      </c>
      <c r="R48" s="109"/>
      <c r="T48" s="250"/>
    </row>
    <row r="49" spans="2:20" s="39" customFormat="1" ht="14.25">
      <c r="B49" s="52"/>
      <c r="C49" s="53"/>
      <c r="D49" s="42"/>
      <c r="E49" s="40"/>
      <c r="F49" s="41"/>
      <c r="G49" s="41" t="s">
        <v>90</v>
      </c>
      <c r="H49" s="41"/>
      <c r="I49" s="43"/>
      <c r="J49" s="103"/>
      <c r="K49" s="112">
        <v>0</v>
      </c>
      <c r="L49" s="109"/>
      <c r="M49" s="50"/>
      <c r="N49" s="93">
        <v>-29</v>
      </c>
      <c r="O49" s="56"/>
      <c r="P49" s="103"/>
      <c r="Q49" s="112">
        <v>0</v>
      </c>
      <c r="R49" s="109"/>
      <c r="T49" s="250"/>
    </row>
    <row r="50" spans="2:20" s="39" customFormat="1" ht="14.25">
      <c r="B50" s="52"/>
      <c r="C50" s="53"/>
      <c r="D50" s="42"/>
      <c r="E50" s="40"/>
      <c r="F50" s="41"/>
      <c r="G50" s="41" t="s">
        <v>104</v>
      </c>
      <c r="H50" s="41"/>
      <c r="I50" s="43"/>
      <c r="J50" s="103"/>
      <c r="K50" s="112">
        <v>0</v>
      </c>
      <c r="L50" s="109"/>
      <c r="M50" s="50"/>
      <c r="N50" s="93">
        <v>14721</v>
      </c>
      <c r="O50" s="56"/>
      <c r="P50" s="103"/>
      <c r="Q50" s="320">
        <v>0</v>
      </c>
      <c r="R50" s="109"/>
      <c r="T50" s="323"/>
    </row>
    <row r="51" spans="2:20" s="39" customFormat="1" ht="14.25">
      <c r="B51" s="52"/>
      <c r="C51" s="53"/>
      <c r="D51" s="42"/>
      <c r="E51" s="40"/>
      <c r="F51" s="41"/>
      <c r="G51" s="41" t="s">
        <v>105</v>
      </c>
      <c r="H51" s="41"/>
      <c r="I51" s="43"/>
      <c r="J51" s="103"/>
      <c r="K51" s="144">
        <v>0</v>
      </c>
      <c r="L51" s="109"/>
      <c r="M51" s="50"/>
      <c r="N51" s="94">
        <v>-30168</v>
      </c>
      <c r="O51" s="56"/>
      <c r="P51" s="103"/>
      <c r="Q51" s="321">
        <v>0</v>
      </c>
      <c r="R51" s="109"/>
      <c r="T51" s="323"/>
    </row>
    <row r="52" spans="2:20" s="39" customFormat="1" ht="14.25">
      <c r="B52" s="52"/>
      <c r="C52" s="53"/>
      <c r="D52" s="42"/>
      <c r="E52" s="40"/>
      <c r="F52" s="41"/>
      <c r="G52" s="41"/>
      <c r="H52" s="41"/>
      <c r="I52" s="43"/>
      <c r="J52" s="103"/>
      <c r="K52" s="112"/>
      <c r="L52" s="109"/>
      <c r="M52" s="50"/>
      <c r="N52" s="93"/>
      <c r="O52" s="56"/>
      <c r="P52" s="103"/>
      <c r="Q52" s="112"/>
      <c r="R52" s="109"/>
      <c r="T52" s="250"/>
    </row>
    <row r="53" spans="2:20" s="39" customFormat="1" ht="15" thickBot="1">
      <c r="B53" s="52"/>
      <c r="C53" s="53"/>
      <c r="D53" s="42"/>
      <c r="E53" s="40"/>
      <c r="F53" s="41"/>
      <c r="G53" s="41"/>
      <c r="H53" s="41"/>
      <c r="I53" s="43"/>
      <c r="J53" s="103"/>
      <c r="K53" s="146">
        <f>SUM(K45:K51)</f>
        <v>40</v>
      </c>
      <c r="L53" s="109"/>
      <c r="M53" s="50"/>
      <c r="N53" s="267">
        <f>SUM(N45:N51)</f>
        <v>-15689</v>
      </c>
      <c r="O53" s="56"/>
      <c r="P53" s="103"/>
      <c r="Q53" s="146">
        <f>SUM(Q45:Q51)</f>
        <v>186</v>
      </c>
      <c r="R53" s="109"/>
      <c r="T53" s="250"/>
    </row>
    <row r="54" spans="2:20" s="39" customFormat="1" ht="14.25">
      <c r="B54" s="52"/>
      <c r="D54" s="42"/>
      <c r="E54" s="40"/>
      <c r="G54" s="41"/>
      <c r="H54" s="41"/>
      <c r="I54" s="43"/>
      <c r="J54" s="103"/>
      <c r="K54" s="112"/>
      <c r="L54" s="109"/>
      <c r="M54" s="50"/>
      <c r="N54" s="93"/>
      <c r="O54" s="56"/>
      <c r="P54" s="103"/>
      <c r="Q54" s="112"/>
      <c r="R54" s="109"/>
      <c r="T54" s="250"/>
    </row>
    <row r="55" spans="1:20" s="39" customFormat="1" ht="15">
      <c r="A55" s="41"/>
      <c r="B55" s="52"/>
      <c r="C55" s="53"/>
      <c r="D55" s="42"/>
      <c r="E55" s="40"/>
      <c r="F55" s="88" t="s">
        <v>61</v>
      </c>
      <c r="G55" s="41"/>
      <c r="H55" s="41"/>
      <c r="I55" s="43"/>
      <c r="J55" s="103"/>
      <c r="K55" s="112"/>
      <c r="L55" s="109"/>
      <c r="M55" s="50"/>
      <c r="N55" s="93"/>
      <c r="O55" s="56"/>
      <c r="P55" s="103"/>
      <c r="Q55" s="318"/>
      <c r="R55" s="109"/>
      <c r="T55" s="73"/>
    </row>
    <row r="56" spans="1:20" s="39" customFormat="1" ht="15">
      <c r="A56" s="41"/>
      <c r="B56" s="52"/>
      <c r="C56" s="53"/>
      <c r="D56" s="42"/>
      <c r="E56" s="40"/>
      <c r="F56" s="88"/>
      <c r="G56" s="41"/>
      <c r="H56" s="41"/>
      <c r="I56" s="43"/>
      <c r="J56" s="103"/>
      <c r="K56" s="112"/>
      <c r="L56" s="109"/>
      <c r="M56" s="50"/>
      <c r="N56" s="93"/>
      <c r="O56" s="56"/>
      <c r="P56" s="103"/>
      <c r="Q56" s="318"/>
      <c r="R56" s="109"/>
      <c r="T56" s="73"/>
    </row>
    <row r="57" spans="1:20" s="39" customFormat="1" ht="15">
      <c r="A57" s="41"/>
      <c r="B57" s="52"/>
      <c r="C57" s="53"/>
      <c r="D57" s="42"/>
      <c r="E57" s="40"/>
      <c r="F57" s="88"/>
      <c r="G57" s="41" t="s">
        <v>137</v>
      </c>
      <c r="H57" s="41"/>
      <c r="I57" s="43"/>
      <c r="J57" s="103"/>
      <c r="K57" s="112">
        <v>0</v>
      </c>
      <c r="L57" s="109"/>
      <c r="M57" s="50"/>
      <c r="N57" s="93"/>
      <c r="O57" s="56"/>
      <c r="P57" s="103"/>
      <c r="Q57" s="322">
        <v>0</v>
      </c>
      <c r="R57" s="109"/>
      <c r="T57" s="73"/>
    </row>
    <row r="58" spans="1:20" s="39" customFormat="1" ht="15">
      <c r="A58" s="41"/>
      <c r="B58" s="52"/>
      <c r="C58" s="53"/>
      <c r="D58" s="42"/>
      <c r="E58" s="40"/>
      <c r="F58" s="88"/>
      <c r="G58" s="41" t="s">
        <v>114</v>
      </c>
      <c r="H58" s="41"/>
      <c r="I58" s="43"/>
      <c r="J58" s="103"/>
      <c r="K58" s="112">
        <v>0</v>
      </c>
      <c r="L58" s="109"/>
      <c r="M58" s="50"/>
      <c r="N58" s="93">
        <v>1019</v>
      </c>
      <c r="O58" s="56"/>
      <c r="P58" s="103"/>
      <c r="Q58" s="322">
        <v>-7500</v>
      </c>
      <c r="R58" s="109"/>
      <c r="T58" s="323"/>
    </row>
    <row r="59" spans="2:20" s="39" customFormat="1" ht="14.25">
      <c r="B59" s="52"/>
      <c r="C59" s="53"/>
      <c r="D59" s="42"/>
      <c r="E59" s="40"/>
      <c r="F59" s="41"/>
      <c r="G59" s="41" t="s">
        <v>115</v>
      </c>
      <c r="H59" s="41"/>
      <c r="I59" s="43"/>
      <c r="J59" s="103"/>
      <c r="K59" s="112">
        <v>0</v>
      </c>
      <c r="L59" s="109"/>
      <c r="M59" s="50"/>
      <c r="N59" s="93">
        <v>50000</v>
      </c>
      <c r="O59" s="56"/>
      <c r="P59" s="103"/>
      <c r="Q59" s="322">
        <v>788</v>
      </c>
      <c r="R59" s="109"/>
      <c r="T59" s="250"/>
    </row>
    <row r="60" spans="2:20" s="39" customFormat="1" ht="14.25">
      <c r="B60" s="52"/>
      <c r="C60" s="53"/>
      <c r="D60" s="42"/>
      <c r="E60" s="40"/>
      <c r="F60" s="41"/>
      <c r="G60" s="41" t="s">
        <v>135</v>
      </c>
      <c r="H60" s="41"/>
      <c r="I60" s="43"/>
      <c r="J60" s="103"/>
      <c r="K60" s="144">
        <v>-27</v>
      </c>
      <c r="L60" s="109"/>
      <c r="M60" s="50"/>
      <c r="N60" s="94">
        <v>-16</v>
      </c>
      <c r="O60" s="56"/>
      <c r="P60" s="103"/>
      <c r="Q60" s="144">
        <v>-3</v>
      </c>
      <c r="R60" s="109"/>
      <c r="T60" s="250"/>
    </row>
    <row r="61" spans="2:20" s="39" customFormat="1" ht="14.25">
      <c r="B61" s="52"/>
      <c r="C61" s="53"/>
      <c r="D61" s="42"/>
      <c r="E61" s="40"/>
      <c r="F61" s="41"/>
      <c r="G61" s="41"/>
      <c r="H61" s="41"/>
      <c r="I61" s="43"/>
      <c r="J61" s="103"/>
      <c r="K61" s="112"/>
      <c r="L61" s="109"/>
      <c r="M61" s="50"/>
      <c r="N61" s="93"/>
      <c r="O61" s="56"/>
      <c r="P61" s="103"/>
      <c r="Q61" s="112"/>
      <c r="R61" s="109"/>
      <c r="T61" s="250"/>
    </row>
    <row r="62" spans="2:20" s="39" customFormat="1" ht="15" thickBot="1">
      <c r="B62" s="52"/>
      <c r="C62" s="53"/>
      <c r="D62" s="42"/>
      <c r="E62" s="40"/>
      <c r="F62" s="41"/>
      <c r="G62" s="41"/>
      <c r="H62" s="41"/>
      <c r="I62" s="43"/>
      <c r="J62" s="103"/>
      <c r="K62" s="146">
        <f>SUM(K57:K60)</f>
        <v>-27</v>
      </c>
      <c r="L62" s="109"/>
      <c r="M62" s="50"/>
      <c r="N62" s="267">
        <f>SUM(N58:N60)</f>
        <v>51003</v>
      </c>
      <c r="O62" s="56"/>
      <c r="P62" s="103"/>
      <c r="Q62" s="146">
        <f>SUM(Q57:Q60)</f>
        <v>-6715</v>
      </c>
      <c r="R62" s="109"/>
      <c r="T62" s="250"/>
    </row>
    <row r="63" spans="2:20" s="39" customFormat="1" ht="15">
      <c r="B63" s="52"/>
      <c r="C63" s="53"/>
      <c r="D63" s="42"/>
      <c r="E63" s="40"/>
      <c r="F63" s="41"/>
      <c r="G63" s="41"/>
      <c r="H63" s="41"/>
      <c r="I63" s="43"/>
      <c r="J63" s="103"/>
      <c r="K63" s="112"/>
      <c r="L63" s="109"/>
      <c r="M63" s="50"/>
      <c r="N63" s="93"/>
      <c r="O63" s="56"/>
      <c r="P63" s="201"/>
      <c r="Q63" s="318"/>
      <c r="R63" s="109"/>
      <c r="T63" s="73"/>
    </row>
    <row r="64" spans="2:20" s="39" customFormat="1" ht="14.25">
      <c r="B64" s="52"/>
      <c r="C64" s="53"/>
      <c r="D64" s="42"/>
      <c r="E64" s="40"/>
      <c r="F64" s="41" t="s">
        <v>62</v>
      </c>
      <c r="G64" s="41"/>
      <c r="H64" s="41"/>
      <c r="I64" s="43"/>
      <c r="J64" s="103"/>
      <c r="K64" s="112">
        <f>K62+K53+K41</f>
        <v>-2340</v>
      </c>
      <c r="L64" s="109"/>
      <c r="M64" s="50"/>
      <c r="N64" s="93">
        <f>N62+N53+N41</f>
        <v>33470</v>
      </c>
      <c r="O64" s="59"/>
      <c r="P64" s="106"/>
      <c r="Q64" s="112">
        <f>Q62+Q53+Q41</f>
        <v>-9210</v>
      </c>
      <c r="R64" s="109"/>
      <c r="T64" s="250"/>
    </row>
    <row r="65" spans="2:20" s="39" customFormat="1" ht="14.25">
      <c r="B65" s="52"/>
      <c r="C65" s="53"/>
      <c r="D65" s="42"/>
      <c r="E65" s="40"/>
      <c r="F65" s="41"/>
      <c r="G65" s="41"/>
      <c r="H65" s="41"/>
      <c r="I65" s="43"/>
      <c r="J65" s="103"/>
      <c r="K65" s="112"/>
      <c r="L65" s="109"/>
      <c r="M65" s="50"/>
      <c r="N65" s="93"/>
      <c r="O65" s="59"/>
      <c r="P65" s="106"/>
      <c r="Q65" s="112"/>
      <c r="R65" s="109"/>
      <c r="T65" s="250"/>
    </row>
    <row r="66" spans="2:20" s="39" customFormat="1" ht="14.25">
      <c r="B66" s="52"/>
      <c r="C66" s="53"/>
      <c r="D66" s="42"/>
      <c r="E66" s="40"/>
      <c r="F66" s="41" t="s">
        <v>63</v>
      </c>
      <c r="G66" s="41"/>
      <c r="H66" s="41"/>
      <c r="I66" s="43"/>
      <c r="J66" s="103"/>
      <c r="K66" s="144">
        <v>11917</v>
      </c>
      <c r="L66" s="109"/>
      <c r="M66" s="50"/>
      <c r="N66" s="94">
        <v>-31479</v>
      </c>
      <c r="O66" s="59"/>
      <c r="P66" s="106"/>
      <c r="Q66" s="144">
        <v>21160</v>
      </c>
      <c r="R66" s="109"/>
      <c r="T66" s="250"/>
    </row>
    <row r="67" spans="2:20" s="39" customFormat="1" ht="14.25">
      <c r="B67" s="52"/>
      <c r="C67" s="53"/>
      <c r="D67" s="42"/>
      <c r="E67" s="40"/>
      <c r="F67" s="41"/>
      <c r="G67" s="41"/>
      <c r="H67" s="41"/>
      <c r="I67" s="43"/>
      <c r="J67" s="103"/>
      <c r="K67" s="112"/>
      <c r="L67" s="109"/>
      <c r="M67" s="50"/>
      <c r="N67" s="93"/>
      <c r="O67" s="59"/>
      <c r="P67" s="106"/>
      <c r="Q67" s="112"/>
      <c r="R67" s="109"/>
      <c r="T67" s="250"/>
    </row>
    <row r="68" spans="2:20" s="39" customFormat="1" ht="15.75" thickBot="1">
      <c r="B68" s="52"/>
      <c r="C68" s="53"/>
      <c r="D68" s="42"/>
      <c r="E68" s="40"/>
      <c r="F68" s="88" t="s">
        <v>106</v>
      </c>
      <c r="G68" s="88"/>
      <c r="H68" s="88"/>
      <c r="I68" s="200"/>
      <c r="J68" s="201"/>
      <c r="K68" s="246">
        <f>K66+K64</f>
        <v>9577</v>
      </c>
      <c r="L68" s="109"/>
      <c r="M68" s="269"/>
      <c r="N68" s="270">
        <f>N66+N64</f>
        <v>1991</v>
      </c>
      <c r="O68" s="59"/>
      <c r="P68" s="106"/>
      <c r="Q68" s="246">
        <f>Q66+Q64</f>
        <v>11950</v>
      </c>
      <c r="R68" s="109"/>
      <c r="T68" s="319"/>
    </row>
    <row r="69" spans="2:20" s="39" customFormat="1" ht="13.5" customHeight="1" thickTop="1">
      <c r="B69" s="52"/>
      <c r="C69" s="53"/>
      <c r="D69" s="42"/>
      <c r="E69" s="243"/>
      <c r="F69" s="244"/>
      <c r="G69" s="244"/>
      <c r="H69" s="245"/>
      <c r="I69" s="43"/>
      <c r="J69" s="212"/>
      <c r="K69" s="230"/>
      <c r="L69" s="118"/>
      <c r="M69" s="271"/>
      <c r="N69" s="231"/>
      <c r="O69" s="231"/>
      <c r="P69" s="212"/>
      <c r="Q69" s="230"/>
      <c r="R69" s="118"/>
      <c r="T69" s="264"/>
    </row>
    <row r="70" spans="2:20" s="39" customFormat="1" ht="19.5" customHeight="1">
      <c r="B70" s="52"/>
      <c r="C70" s="53"/>
      <c r="D70" s="42"/>
      <c r="E70" s="40"/>
      <c r="F70" s="41" t="s">
        <v>91</v>
      </c>
      <c r="G70" s="41"/>
      <c r="H70" s="41"/>
      <c r="I70" s="43"/>
      <c r="J70" s="103"/>
      <c r="K70" s="108"/>
      <c r="L70" s="109"/>
      <c r="M70" s="50"/>
      <c r="N70" s="59"/>
      <c r="O70" s="59"/>
      <c r="P70" s="106"/>
      <c r="Q70" s="108"/>
      <c r="R70" s="107"/>
      <c r="T70" s="264"/>
    </row>
    <row r="71" spans="2:20" s="39" customFormat="1" ht="14.25">
      <c r="B71" s="52"/>
      <c r="C71" s="53"/>
      <c r="D71" s="42"/>
      <c r="E71" s="40"/>
      <c r="F71" s="41"/>
      <c r="G71" s="41" t="s">
        <v>92</v>
      </c>
      <c r="H71" s="41"/>
      <c r="I71" s="43"/>
      <c r="J71" s="103"/>
      <c r="K71" s="112">
        <v>9379</v>
      </c>
      <c r="L71" s="109"/>
      <c r="M71" s="50"/>
      <c r="N71" s="93">
        <v>18998</v>
      </c>
      <c r="O71" s="59"/>
      <c r="P71" s="106"/>
      <c r="Q71" s="112">
        <v>10102</v>
      </c>
      <c r="R71" s="109"/>
      <c r="T71" s="250"/>
    </row>
    <row r="72" spans="2:20" s="39" customFormat="1" ht="14.25">
      <c r="B72" s="52"/>
      <c r="C72" s="53"/>
      <c r="D72" s="42"/>
      <c r="E72" s="40"/>
      <c r="F72" s="41"/>
      <c r="G72" s="41" t="s">
        <v>11</v>
      </c>
      <c r="H72" s="41"/>
      <c r="I72" s="43"/>
      <c r="J72" s="103"/>
      <c r="K72" s="112">
        <v>1198</v>
      </c>
      <c r="L72" s="109"/>
      <c r="M72" s="50"/>
      <c r="N72" s="93">
        <v>1073</v>
      </c>
      <c r="O72" s="59"/>
      <c r="P72" s="106"/>
      <c r="Q72" s="112">
        <v>2848</v>
      </c>
      <c r="R72" s="109"/>
      <c r="T72" s="250"/>
    </row>
    <row r="73" spans="2:20" s="39" customFormat="1" ht="14.25">
      <c r="B73" s="52"/>
      <c r="C73" s="53"/>
      <c r="D73" s="42"/>
      <c r="E73" s="40"/>
      <c r="F73" s="41"/>
      <c r="G73" s="41" t="s">
        <v>116</v>
      </c>
      <c r="H73" s="41"/>
      <c r="I73" s="43"/>
      <c r="J73" s="103"/>
      <c r="K73" s="112">
        <v>-1000</v>
      </c>
      <c r="L73" s="109"/>
      <c r="M73" s="50"/>
      <c r="N73" s="93"/>
      <c r="O73" s="56"/>
      <c r="P73" s="103"/>
      <c r="Q73" s="112">
        <v>-1000</v>
      </c>
      <c r="R73" s="109"/>
      <c r="T73" s="250"/>
    </row>
    <row r="74" spans="2:20" s="39" customFormat="1" ht="14.25">
      <c r="B74" s="52"/>
      <c r="C74" s="53"/>
      <c r="D74" s="42"/>
      <c r="E74" s="40"/>
      <c r="F74" s="41"/>
      <c r="G74" s="41" t="s">
        <v>136</v>
      </c>
      <c r="H74" s="41"/>
      <c r="I74" s="43"/>
      <c r="J74" s="103"/>
      <c r="K74" s="112">
        <v>0</v>
      </c>
      <c r="L74" s="109"/>
      <c r="M74" s="50"/>
      <c r="N74" s="93">
        <v>-18080</v>
      </c>
      <c r="O74" s="56"/>
      <c r="P74" s="103"/>
      <c r="Q74" s="322">
        <v>0</v>
      </c>
      <c r="R74" s="109"/>
      <c r="T74" s="250"/>
    </row>
    <row r="75" spans="2:20" s="39" customFormat="1" ht="15.75" thickBot="1">
      <c r="B75" s="52"/>
      <c r="C75" s="53"/>
      <c r="D75" s="42"/>
      <c r="E75" s="40"/>
      <c r="F75" s="41"/>
      <c r="G75" s="41"/>
      <c r="H75" s="41"/>
      <c r="I75" s="43"/>
      <c r="J75" s="103"/>
      <c r="K75" s="247">
        <f>SUM(K71:K74)</f>
        <v>9577</v>
      </c>
      <c r="L75" s="109"/>
      <c r="M75" s="50"/>
      <c r="N75" s="272">
        <f>SUM(N71:N74)</f>
        <v>1991</v>
      </c>
      <c r="O75" s="56"/>
      <c r="P75" s="103"/>
      <c r="Q75" s="247">
        <f>SUM(Q71:Q74)</f>
        <v>11950</v>
      </c>
      <c r="R75" s="109"/>
      <c r="T75" s="319"/>
    </row>
    <row r="76" spans="2:20" s="39" customFormat="1" ht="15.75" thickTop="1">
      <c r="B76" s="64"/>
      <c r="C76" s="65"/>
      <c r="D76" s="66"/>
      <c r="E76" s="67"/>
      <c r="F76" s="324"/>
      <c r="G76" s="66"/>
      <c r="H76" s="66"/>
      <c r="I76" s="43"/>
      <c r="J76" s="122"/>
      <c r="K76" s="111"/>
      <c r="L76" s="147"/>
      <c r="M76" s="90"/>
      <c r="N76" s="76"/>
      <c r="O76" s="71"/>
      <c r="P76" s="122"/>
      <c r="Q76" s="144"/>
      <c r="R76" s="147"/>
      <c r="T76" s="73"/>
    </row>
    <row r="77" spans="17:20" s="39" customFormat="1" ht="14.25">
      <c r="Q77" s="250"/>
      <c r="T77" s="73"/>
    </row>
    <row r="78" spans="5:18" s="39" customFormat="1" ht="16.5">
      <c r="E78" s="172" t="s">
        <v>123</v>
      </c>
      <c r="F78"/>
      <c r="G78"/>
      <c r="H78"/>
      <c r="I78"/>
      <c r="J78"/>
      <c r="K78"/>
      <c r="L78"/>
      <c r="M78"/>
      <c r="N78"/>
      <c r="O78"/>
      <c r="P78"/>
      <c r="Q78" s="250"/>
      <c r="R78"/>
    </row>
    <row r="79" spans="5:18" s="39" customFormat="1" ht="16.5">
      <c r="E79" s="172" t="s">
        <v>122</v>
      </c>
      <c r="F79"/>
      <c r="G79"/>
      <c r="H79"/>
      <c r="I79"/>
      <c r="J79"/>
      <c r="K79"/>
      <c r="L79"/>
      <c r="M79"/>
      <c r="N79" s="35"/>
      <c r="O79"/>
      <c r="P79"/>
      <c r="Q79" s="250"/>
      <c r="R79"/>
    </row>
    <row r="80" spans="5:17" s="39" customFormat="1" ht="16.5">
      <c r="E80" s="172" t="s">
        <v>151</v>
      </c>
      <c r="Q80" s="319"/>
    </row>
    <row r="81" spans="11:17" s="39" customFormat="1" ht="14.25">
      <c r="K81" s="58"/>
      <c r="Q81" s="73"/>
    </row>
    <row r="82" s="39" customFormat="1" ht="14.25">
      <c r="Q82" s="58"/>
    </row>
    <row r="83" s="39" customFormat="1" ht="14.25"/>
    <row r="84" s="39" customFormat="1" ht="14.25"/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ht="14.25">
      <c r="Q95" s="39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6"/>
  <sheetViews>
    <sheetView showGridLines="0" zoomScale="75" zoomScaleNormal="75" workbookViewId="0" topLeftCell="A1">
      <selection activeCell="N34" sqref="N34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3" max="33" width="9.140625" style="36" customWidth="1"/>
  </cols>
  <sheetData>
    <row r="1" spans="5:30" ht="33" customHeight="1">
      <c r="E1" s="338" t="str">
        <f>'P&amp;L'!H1</f>
        <v>MARCO HOLDINGS BERHAD</v>
      </c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</row>
    <row r="2" spans="5:30" ht="12.75">
      <c r="E2" s="339" t="str">
        <f>'P&amp;L'!H2</f>
        <v>(Incorporated in Malaysia - 8985-P)</v>
      </c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5"/>
      <c r="F4" s="85"/>
      <c r="G4" s="85"/>
      <c r="H4" s="85"/>
      <c r="I4" s="85"/>
      <c r="J4" s="85"/>
      <c r="K4" s="129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130"/>
      <c r="Y4" s="130"/>
      <c r="Z4" s="130"/>
      <c r="AA4" s="130"/>
      <c r="AB4" s="131"/>
      <c r="AC4" s="132"/>
      <c r="AD4" s="131"/>
    </row>
    <row r="5" spans="2:30" ht="22.5" customHeight="1">
      <c r="B5" s="31"/>
      <c r="C5" s="31"/>
      <c r="D5" s="31"/>
      <c r="E5" s="333" t="s">
        <v>124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</row>
    <row r="6" spans="2:30" ht="27" customHeight="1">
      <c r="B6" s="31"/>
      <c r="C6" s="31"/>
      <c r="D6" s="31"/>
      <c r="E6" s="85"/>
      <c r="F6" s="333" t="s">
        <v>155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</row>
    <row r="7" spans="2:30" ht="15">
      <c r="B7" s="31"/>
      <c r="C7" s="31"/>
      <c r="D7" s="31"/>
      <c r="E7" s="85"/>
      <c r="F7" s="85"/>
      <c r="G7" s="85"/>
      <c r="H7" s="85"/>
      <c r="I7" s="85"/>
      <c r="J7" s="329" t="s">
        <v>150</v>
      </c>
      <c r="K7" s="329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340" t="s">
        <v>19</v>
      </c>
      <c r="K10" s="341"/>
      <c r="L10" s="341"/>
      <c r="M10" s="341"/>
      <c r="N10" s="341"/>
      <c r="O10" s="341"/>
      <c r="P10" s="341"/>
      <c r="Q10" s="341"/>
      <c r="R10" s="342"/>
      <c r="S10" s="37"/>
      <c r="T10" s="37"/>
      <c r="U10" s="37"/>
      <c r="V10" s="340" t="s">
        <v>20</v>
      </c>
      <c r="W10" s="341"/>
      <c r="X10" s="341"/>
      <c r="Y10" s="341"/>
      <c r="Z10" s="341"/>
      <c r="AA10" s="341"/>
      <c r="AB10" s="341"/>
      <c r="AC10" s="341"/>
      <c r="AD10" s="342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74"/>
      <c r="K12" s="215"/>
      <c r="L12" s="176"/>
      <c r="M12" s="215"/>
      <c r="N12" s="215"/>
      <c r="O12" s="215"/>
      <c r="P12" s="216"/>
      <c r="Q12" s="215"/>
      <c r="R12" s="177"/>
      <c r="S12" s="174"/>
      <c r="T12" s="175"/>
      <c r="U12" s="177"/>
      <c r="V12" s="174"/>
      <c r="W12" s="215"/>
      <c r="X12" s="176"/>
      <c r="Y12" s="215"/>
      <c r="Z12" s="215"/>
      <c r="AA12" s="215"/>
      <c r="AB12" s="216"/>
      <c r="AC12" s="215"/>
      <c r="AD12" s="177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38"/>
      <c r="K13" s="155"/>
      <c r="L13" s="139"/>
      <c r="M13" s="155"/>
      <c r="N13" s="155"/>
      <c r="O13" s="155"/>
      <c r="P13" s="217"/>
      <c r="Q13" s="155"/>
      <c r="R13" s="156"/>
      <c r="S13" s="138"/>
      <c r="T13" s="154"/>
      <c r="U13" s="156"/>
      <c r="V13" s="138"/>
      <c r="W13" s="155"/>
      <c r="X13" s="139"/>
      <c r="Y13" s="155"/>
      <c r="Z13" s="155"/>
      <c r="AA13" s="155"/>
      <c r="AB13" s="217"/>
      <c r="AC13" s="155"/>
      <c r="AD13" s="156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34"/>
      <c r="K14" s="152" t="s">
        <v>53</v>
      </c>
      <c r="L14" s="153"/>
      <c r="M14" s="152"/>
      <c r="N14" s="152" t="s">
        <v>93</v>
      </c>
      <c r="O14" s="152"/>
      <c r="P14" s="151"/>
      <c r="Q14" s="152" t="s">
        <v>54</v>
      </c>
      <c r="R14" s="236"/>
      <c r="S14" s="234"/>
      <c r="T14" s="235"/>
      <c r="U14" s="236"/>
      <c r="V14" s="234"/>
      <c r="W14" s="152" t="s">
        <v>95</v>
      </c>
      <c r="X14" s="153"/>
      <c r="Y14" s="152"/>
      <c r="Z14" s="152" t="s">
        <v>97</v>
      </c>
      <c r="AA14" s="152"/>
      <c r="AB14" s="151"/>
      <c r="AC14" s="152"/>
      <c r="AD14" s="236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34"/>
      <c r="K15" s="152" t="s">
        <v>54</v>
      </c>
      <c r="L15" s="153"/>
      <c r="M15" s="152"/>
      <c r="N15" s="152" t="s">
        <v>94</v>
      </c>
      <c r="O15" s="152"/>
      <c r="P15" s="151"/>
      <c r="Q15" s="152" t="s">
        <v>55</v>
      </c>
      <c r="R15" s="236"/>
      <c r="S15" s="234"/>
      <c r="T15" s="235"/>
      <c r="U15" s="236"/>
      <c r="V15" s="234"/>
      <c r="W15" s="152" t="s">
        <v>96</v>
      </c>
      <c r="X15" s="153"/>
      <c r="Y15" s="152"/>
      <c r="Z15" s="152" t="s">
        <v>98</v>
      </c>
      <c r="AA15" s="152"/>
      <c r="AB15" s="151"/>
      <c r="AC15" s="152" t="s">
        <v>38</v>
      </c>
      <c r="AD15" s="236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38"/>
      <c r="K16" s="218">
        <f>+BalanceSheet!H14</f>
        <v>38077</v>
      </c>
      <c r="L16" s="139"/>
      <c r="M16" s="155"/>
      <c r="N16" s="155"/>
      <c r="O16" s="155"/>
      <c r="P16" s="217"/>
      <c r="Q16" s="218">
        <v>37164</v>
      </c>
      <c r="R16" s="156"/>
      <c r="S16" s="138"/>
      <c r="T16" s="154"/>
      <c r="U16" s="156"/>
      <c r="V16" s="138"/>
      <c r="W16" s="218">
        <f>K16</f>
        <v>38077</v>
      </c>
      <c r="X16" s="139"/>
      <c r="Y16" s="155"/>
      <c r="Z16" s="155"/>
      <c r="AA16" s="155"/>
      <c r="AB16" s="217"/>
      <c r="AC16" s="218">
        <f>+Q16</f>
        <v>37164</v>
      </c>
      <c r="AD16" s="156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38"/>
      <c r="K17" s="218"/>
      <c r="L17" s="139"/>
      <c r="M17" s="155"/>
      <c r="N17" s="155"/>
      <c r="O17" s="155"/>
      <c r="P17" s="217"/>
      <c r="Q17" s="218"/>
      <c r="R17" s="156"/>
      <c r="S17" s="138"/>
      <c r="T17" s="154"/>
      <c r="U17" s="156"/>
      <c r="V17" s="138"/>
      <c r="W17" s="218"/>
      <c r="X17" s="139"/>
      <c r="Y17" s="155"/>
      <c r="Z17" s="155"/>
      <c r="AA17" s="155"/>
      <c r="AB17" s="217"/>
      <c r="AC17" s="218"/>
      <c r="AD17" s="156"/>
    </row>
    <row r="18" spans="2:30" ht="14.25">
      <c r="B18" s="27"/>
      <c r="C18" s="22"/>
      <c r="D18" s="23"/>
      <c r="E18" s="67"/>
      <c r="F18" s="66"/>
      <c r="G18" s="66"/>
      <c r="H18" s="66"/>
      <c r="I18" s="43"/>
      <c r="J18" s="140"/>
      <c r="K18" s="141" t="s">
        <v>0</v>
      </c>
      <c r="L18" s="142"/>
      <c r="M18" s="219"/>
      <c r="N18" s="219"/>
      <c r="O18" s="219"/>
      <c r="P18" s="220"/>
      <c r="Q18" s="141" t="s">
        <v>0</v>
      </c>
      <c r="R18" s="221"/>
      <c r="S18" s="140"/>
      <c r="T18" s="222"/>
      <c r="U18" s="221"/>
      <c r="V18" s="140"/>
      <c r="W18" s="141" t="s">
        <v>0</v>
      </c>
      <c r="X18" s="142"/>
      <c r="Y18" s="219"/>
      <c r="Z18" s="219"/>
      <c r="AA18" s="219"/>
      <c r="AB18" s="220"/>
      <c r="AC18" s="141" t="s">
        <v>0</v>
      </c>
      <c r="AD18" s="221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71"/>
      <c r="L19" s="223"/>
      <c r="M19" s="60"/>
      <c r="N19" s="60"/>
      <c r="O19" s="60"/>
      <c r="P19" s="164"/>
      <c r="Q19" s="171"/>
      <c r="R19" s="48"/>
      <c r="S19" s="51"/>
      <c r="T19" s="51"/>
      <c r="U19" s="51"/>
      <c r="V19" s="50"/>
      <c r="W19" s="171"/>
      <c r="X19" s="223"/>
      <c r="Y19" s="60"/>
      <c r="Z19" s="60"/>
      <c r="AA19" s="60"/>
      <c r="AB19" s="164"/>
      <c r="AC19" s="171"/>
      <c r="AD19" s="48"/>
    </row>
    <row r="20" spans="2:33" s="39" customFormat="1" ht="16.5">
      <c r="B20" s="40"/>
      <c r="C20" s="41"/>
      <c r="D20" s="42"/>
      <c r="E20" s="40"/>
      <c r="F20" s="88"/>
      <c r="G20" s="41"/>
      <c r="H20" s="41"/>
      <c r="I20" s="43"/>
      <c r="J20" s="50"/>
      <c r="K20" s="45" t="s">
        <v>8</v>
      </c>
      <c r="L20" s="224"/>
      <c r="M20" s="45"/>
      <c r="N20" s="45" t="s">
        <v>8</v>
      </c>
      <c r="O20" s="45"/>
      <c r="P20" s="44"/>
      <c r="Q20" s="45" t="s">
        <v>8</v>
      </c>
      <c r="R20" s="46"/>
      <c r="S20" s="225"/>
      <c r="T20" s="225"/>
      <c r="U20" s="225"/>
      <c r="V20" s="226"/>
      <c r="W20" s="45" t="s">
        <v>8</v>
      </c>
      <c r="X20" s="224"/>
      <c r="Y20" s="45"/>
      <c r="Z20" s="45" t="s">
        <v>8</v>
      </c>
      <c r="AA20" s="45"/>
      <c r="AB20" s="44"/>
      <c r="AC20" s="45" t="s">
        <v>8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26</v>
      </c>
      <c r="D22" s="42"/>
      <c r="E22" s="40"/>
      <c r="F22" s="38" t="s">
        <v>156</v>
      </c>
      <c r="G22" s="41"/>
      <c r="H22" s="41"/>
      <c r="I22" s="43"/>
      <c r="J22" s="50"/>
      <c r="K22" s="93"/>
      <c r="L22" s="96"/>
      <c r="M22" s="93"/>
      <c r="N22" s="93"/>
      <c r="O22" s="93"/>
      <c r="P22" s="98"/>
      <c r="Q22" s="83"/>
      <c r="R22" s="96"/>
      <c r="S22" s="93"/>
      <c r="T22" s="93"/>
      <c r="U22" s="93"/>
      <c r="V22" s="98"/>
      <c r="W22" s="93"/>
      <c r="X22" s="96"/>
      <c r="Y22" s="93"/>
      <c r="Z22" s="93"/>
      <c r="AA22" s="93"/>
      <c r="AB22" s="98"/>
      <c r="AC22" s="83"/>
      <c r="AD22" s="96"/>
      <c r="AE22" s="148"/>
      <c r="AF22" s="58"/>
      <c r="AG22" s="49"/>
    </row>
    <row r="23" spans="2:33" s="39" customFormat="1" ht="14.25">
      <c r="B23" s="52"/>
      <c r="C23" s="53"/>
      <c r="D23" s="42"/>
      <c r="E23" s="40"/>
      <c r="F23" s="327" t="s">
        <v>142</v>
      </c>
      <c r="G23" s="41"/>
      <c r="H23" s="41"/>
      <c r="I23" s="43"/>
      <c r="J23" s="50"/>
      <c r="K23" s="93">
        <v>47425</v>
      </c>
      <c r="L23" s="96"/>
      <c r="M23" s="93"/>
      <c r="N23" s="93">
        <v>26190</v>
      </c>
      <c r="O23" s="93"/>
      <c r="P23" s="98"/>
      <c r="Q23" s="83">
        <v>0</v>
      </c>
      <c r="R23" s="96"/>
      <c r="S23" s="93"/>
      <c r="T23" s="93"/>
      <c r="U23" s="93"/>
      <c r="V23" s="98"/>
      <c r="W23" s="93">
        <v>1210</v>
      </c>
      <c r="X23" s="96"/>
      <c r="Y23" s="93"/>
      <c r="Z23" s="93">
        <v>-24361</v>
      </c>
      <c r="AA23" s="93"/>
      <c r="AB23" s="98"/>
      <c r="AC23" s="83">
        <f>SUM(J23:Z23)</f>
        <v>50464</v>
      </c>
      <c r="AD23" s="96"/>
      <c r="AE23" s="148"/>
      <c r="AF23" s="58"/>
      <c r="AG23" s="49"/>
    </row>
    <row r="24" spans="2:33" s="39" customFormat="1" ht="14.25">
      <c r="B24" s="52"/>
      <c r="C24" s="53"/>
      <c r="D24" s="42"/>
      <c r="E24" s="40"/>
      <c r="F24" s="327" t="s">
        <v>161</v>
      </c>
      <c r="G24" s="41"/>
      <c r="H24" s="41"/>
      <c r="I24" s="43"/>
      <c r="J24" s="50"/>
      <c r="K24" s="94"/>
      <c r="L24" s="96"/>
      <c r="M24" s="93"/>
      <c r="N24" s="94"/>
      <c r="O24" s="93"/>
      <c r="P24" s="98"/>
      <c r="Q24" s="83"/>
      <c r="R24" s="96"/>
      <c r="S24" s="93"/>
      <c r="T24" s="93"/>
      <c r="U24" s="93"/>
      <c r="V24" s="98"/>
      <c r="W24" s="94">
        <v>-761</v>
      </c>
      <c r="X24" s="96"/>
      <c r="Y24" s="93"/>
      <c r="Z24" s="94">
        <v>650</v>
      </c>
      <c r="AA24" s="93"/>
      <c r="AB24" s="98"/>
      <c r="AC24" s="99">
        <f>SUM(K24:Z24)</f>
        <v>-111</v>
      </c>
      <c r="AD24" s="96"/>
      <c r="AE24" s="148"/>
      <c r="AF24" s="58"/>
      <c r="AG24" s="49"/>
    </row>
    <row r="25" spans="2:33" s="39" customFormat="1" ht="14.25">
      <c r="B25" s="52"/>
      <c r="C25" s="53"/>
      <c r="D25" s="42"/>
      <c r="E25" s="40"/>
      <c r="F25" s="38" t="s">
        <v>160</v>
      </c>
      <c r="G25" s="41"/>
      <c r="H25" s="41"/>
      <c r="I25" s="43"/>
      <c r="J25" s="50"/>
      <c r="K25" s="93">
        <f>SUM(K23:K24)</f>
        <v>47425</v>
      </c>
      <c r="L25" s="96"/>
      <c r="M25" s="93"/>
      <c r="N25" s="93">
        <f>SUM(N23:N24)</f>
        <v>26190</v>
      </c>
      <c r="O25" s="93"/>
      <c r="P25" s="98"/>
      <c r="Q25" s="83"/>
      <c r="R25" s="96"/>
      <c r="S25" s="93"/>
      <c r="T25" s="93"/>
      <c r="U25" s="93"/>
      <c r="V25" s="98"/>
      <c r="W25" s="93">
        <f>SUM(W23:W24)</f>
        <v>449</v>
      </c>
      <c r="X25" s="96"/>
      <c r="Y25" s="93"/>
      <c r="Z25" s="93">
        <f>SUM(Z23:Z24)</f>
        <v>-23711</v>
      </c>
      <c r="AA25" s="93"/>
      <c r="AB25" s="98"/>
      <c r="AC25" s="93">
        <f>SUM(AC23:AC24)</f>
        <v>50353</v>
      </c>
      <c r="AD25" s="96"/>
      <c r="AE25" s="148"/>
      <c r="AF25" s="58"/>
      <c r="AG25" s="49"/>
    </row>
    <row r="26" spans="2:33" s="39" customFormat="1" ht="14.25">
      <c r="B26" s="52"/>
      <c r="C26" s="53"/>
      <c r="D26" s="42"/>
      <c r="E26" s="40"/>
      <c r="F26" s="38"/>
      <c r="G26" s="41"/>
      <c r="H26" s="41"/>
      <c r="I26" s="43"/>
      <c r="J26" s="50"/>
      <c r="K26" s="93"/>
      <c r="L26" s="96"/>
      <c r="M26" s="93"/>
      <c r="N26" s="93"/>
      <c r="O26" s="93"/>
      <c r="P26" s="98"/>
      <c r="Q26" s="83"/>
      <c r="R26" s="96"/>
      <c r="S26" s="93"/>
      <c r="T26" s="93"/>
      <c r="U26" s="93"/>
      <c r="V26" s="98"/>
      <c r="W26" s="93"/>
      <c r="X26" s="96"/>
      <c r="Y26" s="93"/>
      <c r="Z26" s="93"/>
      <c r="AA26" s="93"/>
      <c r="AB26" s="98"/>
      <c r="AC26" s="83"/>
      <c r="AD26" s="96"/>
      <c r="AE26" s="148"/>
      <c r="AF26" s="58"/>
      <c r="AG26" s="49"/>
    </row>
    <row r="27" spans="2:33" s="39" customFormat="1" ht="14.25">
      <c r="B27" s="40"/>
      <c r="C27" s="41"/>
      <c r="D27" s="42"/>
      <c r="E27" s="40"/>
      <c r="F27" s="41" t="s">
        <v>99</v>
      </c>
      <c r="G27" s="41"/>
      <c r="H27" s="41"/>
      <c r="I27" s="43"/>
      <c r="J27" s="50"/>
      <c r="K27" s="93">
        <v>0</v>
      </c>
      <c r="L27" s="96"/>
      <c r="M27" s="93"/>
      <c r="N27" s="93">
        <v>0</v>
      </c>
      <c r="O27" s="93"/>
      <c r="P27" s="98"/>
      <c r="Q27" s="93">
        <v>0</v>
      </c>
      <c r="R27" s="96"/>
      <c r="S27" s="93"/>
      <c r="T27" s="93"/>
      <c r="U27" s="93"/>
      <c r="V27" s="98"/>
      <c r="W27" s="93">
        <v>0</v>
      </c>
      <c r="X27" s="96"/>
      <c r="Y27" s="93"/>
      <c r="Z27" s="93">
        <v>0</v>
      </c>
      <c r="AA27" s="93"/>
      <c r="AB27" s="98"/>
      <c r="AC27" s="83">
        <f>SUM(J27:Z27)</f>
        <v>0</v>
      </c>
      <c r="AD27" s="96"/>
      <c r="AE27" s="148"/>
      <c r="AG27" s="49"/>
    </row>
    <row r="28" spans="2:33" s="39" customFormat="1" ht="14.25">
      <c r="B28" s="40"/>
      <c r="C28" s="41"/>
      <c r="D28" s="42"/>
      <c r="E28" s="40"/>
      <c r="F28" s="41"/>
      <c r="G28" s="41"/>
      <c r="H28" s="41"/>
      <c r="I28" s="43"/>
      <c r="J28" s="50"/>
      <c r="K28" s="93"/>
      <c r="L28" s="96"/>
      <c r="M28" s="93"/>
      <c r="N28" s="93"/>
      <c r="O28" s="93"/>
      <c r="P28" s="98"/>
      <c r="Q28" s="93"/>
      <c r="R28" s="96"/>
      <c r="S28" s="93"/>
      <c r="T28" s="93"/>
      <c r="U28" s="93"/>
      <c r="V28" s="98"/>
      <c r="W28" s="93"/>
      <c r="X28" s="96"/>
      <c r="Y28" s="93"/>
      <c r="Z28" s="93"/>
      <c r="AA28" s="93"/>
      <c r="AB28" s="98"/>
      <c r="AC28" s="93"/>
      <c r="AD28" s="96"/>
      <c r="AE28" s="148"/>
      <c r="AG28" s="49"/>
    </row>
    <row r="29" spans="2:33" s="39" customFormat="1" ht="14.25">
      <c r="B29" s="52"/>
      <c r="C29" s="53" t="s">
        <v>27</v>
      </c>
      <c r="D29" s="42"/>
      <c r="E29" s="40"/>
      <c r="F29" s="41" t="s">
        <v>159</v>
      </c>
      <c r="G29" s="41"/>
      <c r="H29" s="41"/>
      <c r="I29" s="43"/>
      <c r="J29" s="50"/>
      <c r="K29" s="93">
        <v>0</v>
      </c>
      <c r="L29" s="96"/>
      <c r="M29" s="93"/>
      <c r="N29" s="93">
        <v>0</v>
      </c>
      <c r="O29" s="93"/>
      <c r="P29" s="98"/>
      <c r="Q29" s="93">
        <v>0</v>
      </c>
      <c r="R29" s="96"/>
      <c r="S29" s="93"/>
      <c r="T29" s="93"/>
      <c r="U29" s="93"/>
      <c r="V29" s="98"/>
      <c r="W29" s="79">
        <v>0</v>
      </c>
      <c r="X29" s="96"/>
      <c r="Y29" s="93"/>
      <c r="Z29" s="93">
        <f>'P&amp;L'!R45</f>
        <v>260</v>
      </c>
      <c r="AA29" s="93"/>
      <c r="AB29" s="98"/>
      <c r="AC29" s="83">
        <f>SUM(J29:Z29)</f>
        <v>260</v>
      </c>
      <c r="AD29" s="96"/>
      <c r="AE29" s="148"/>
      <c r="AG29" s="49"/>
    </row>
    <row r="30" spans="2:33" s="39" customFormat="1" ht="14.25">
      <c r="B30" s="40"/>
      <c r="C30" s="41"/>
      <c r="D30" s="42"/>
      <c r="E30" s="40"/>
      <c r="F30" s="328"/>
      <c r="G30" s="41"/>
      <c r="H30" s="41"/>
      <c r="I30" s="43"/>
      <c r="J30" s="50"/>
      <c r="K30" s="94"/>
      <c r="L30" s="96"/>
      <c r="M30" s="93"/>
      <c r="N30" s="94"/>
      <c r="O30" s="93"/>
      <c r="P30" s="98"/>
      <c r="Q30" s="94"/>
      <c r="R30" s="96"/>
      <c r="S30" s="93"/>
      <c r="T30" s="93"/>
      <c r="U30" s="93"/>
      <c r="V30" s="98"/>
      <c r="W30" s="94"/>
      <c r="X30" s="96"/>
      <c r="Y30" s="93"/>
      <c r="Z30" s="94"/>
      <c r="AA30" s="93"/>
      <c r="AB30" s="98"/>
      <c r="AC30" s="94"/>
      <c r="AD30" s="96"/>
      <c r="AE30" s="148"/>
      <c r="AG30" s="49"/>
    </row>
    <row r="31" spans="2:33" s="39" customFormat="1" ht="14.25">
      <c r="B31" s="40"/>
      <c r="C31" s="41"/>
      <c r="D31" s="42"/>
      <c r="E31" s="40"/>
      <c r="F31" s="41"/>
      <c r="G31" s="41"/>
      <c r="H31" s="41"/>
      <c r="I31" s="43"/>
      <c r="J31" s="50"/>
      <c r="K31" s="93"/>
      <c r="L31" s="96"/>
      <c r="M31" s="93"/>
      <c r="N31" s="93"/>
      <c r="O31" s="93"/>
      <c r="P31" s="98"/>
      <c r="Q31" s="93"/>
      <c r="R31" s="96"/>
      <c r="S31" s="93"/>
      <c r="T31" s="93"/>
      <c r="U31" s="93"/>
      <c r="V31" s="98"/>
      <c r="W31" s="93"/>
      <c r="X31" s="96"/>
      <c r="Y31" s="93"/>
      <c r="Z31" s="93"/>
      <c r="AA31" s="93"/>
      <c r="AB31" s="98"/>
      <c r="AC31" s="93"/>
      <c r="AD31" s="96"/>
      <c r="AE31" s="148"/>
      <c r="AG31" s="49"/>
    </row>
    <row r="32" spans="2:33" s="39" customFormat="1" ht="14.25">
      <c r="B32" s="52"/>
      <c r="C32" s="53" t="s">
        <v>45</v>
      </c>
      <c r="D32" s="42"/>
      <c r="E32" s="40"/>
      <c r="F32" s="41" t="s">
        <v>157</v>
      </c>
      <c r="G32" s="41" t="s">
        <v>141</v>
      </c>
      <c r="H32" s="41"/>
      <c r="I32" s="43"/>
      <c r="J32" s="50"/>
      <c r="K32" s="79">
        <f>SUM(K25:K30)</f>
        <v>47425</v>
      </c>
      <c r="L32" s="96"/>
      <c r="M32" s="93"/>
      <c r="N32" s="79">
        <f>SUM(N25:N30)</f>
        <v>26190</v>
      </c>
      <c r="O32" s="93"/>
      <c r="P32" s="98"/>
      <c r="Q32" s="79">
        <f>SUM(Q22:Q30)</f>
        <v>0</v>
      </c>
      <c r="R32" s="96"/>
      <c r="S32" s="93"/>
      <c r="T32" s="93"/>
      <c r="U32" s="93"/>
      <c r="V32" s="98"/>
      <c r="W32" s="79">
        <f>SUM(W25:W30)</f>
        <v>449</v>
      </c>
      <c r="X32" s="96"/>
      <c r="Y32" s="93"/>
      <c r="Z32" s="79">
        <f>SUM(Z25:Z30)</f>
        <v>-23451</v>
      </c>
      <c r="AA32" s="93"/>
      <c r="AB32" s="98"/>
      <c r="AC32" s="79">
        <f>SUM(AC25:AC30)</f>
        <v>50613</v>
      </c>
      <c r="AD32" s="96"/>
      <c r="AE32" s="148"/>
      <c r="AG32" s="49"/>
    </row>
    <row r="33" spans="2:33" s="39" customFormat="1" ht="14.25">
      <c r="B33" s="40"/>
      <c r="C33" s="41"/>
      <c r="D33" s="42"/>
      <c r="E33" s="67"/>
      <c r="F33" s="66"/>
      <c r="G33" s="66"/>
      <c r="H33" s="66"/>
      <c r="I33" s="87"/>
      <c r="J33" s="90"/>
      <c r="K33" s="94"/>
      <c r="L33" s="149"/>
      <c r="M33" s="94"/>
      <c r="N33" s="94"/>
      <c r="O33" s="94"/>
      <c r="P33" s="150"/>
      <c r="Q33" s="94"/>
      <c r="R33" s="149"/>
      <c r="S33" s="94"/>
      <c r="T33" s="94"/>
      <c r="U33" s="94"/>
      <c r="V33" s="150"/>
      <c r="W33" s="94"/>
      <c r="X33" s="149"/>
      <c r="Y33" s="94"/>
      <c r="Z33" s="94"/>
      <c r="AA33" s="94"/>
      <c r="AB33" s="150"/>
      <c r="AC33" s="94"/>
      <c r="AD33" s="149"/>
      <c r="AE33" s="148"/>
      <c r="AG33" s="49"/>
    </row>
    <row r="34" spans="2:33" s="39" customFormat="1" ht="14.25">
      <c r="B34" s="40"/>
      <c r="C34" s="41"/>
      <c r="D34" s="42"/>
      <c r="E34" s="40"/>
      <c r="F34" s="41"/>
      <c r="G34" s="73"/>
      <c r="H34" s="73"/>
      <c r="I34" s="43"/>
      <c r="J34" s="103"/>
      <c r="K34" s="112"/>
      <c r="L34" s="126"/>
      <c r="M34" s="112"/>
      <c r="N34" s="112"/>
      <c r="O34" s="112"/>
      <c r="P34" s="134"/>
      <c r="Q34" s="112"/>
      <c r="R34" s="126"/>
      <c r="S34" s="112"/>
      <c r="T34" s="112"/>
      <c r="U34" s="112"/>
      <c r="V34" s="134"/>
      <c r="W34" s="112"/>
      <c r="X34" s="126"/>
      <c r="Y34" s="112"/>
      <c r="Z34" s="112"/>
      <c r="AA34" s="112"/>
      <c r="AB34" s="134"/>
      <c r="AC34" s="112"/>
      <c r="AD34" s="126"/>
      <c r="AE34" s="148"/>
      <c r="AG34" s="49"/>
    </row>
    <row r="35" spans="2:33" s="39" customFormat="1" ht="14.25">
      <c r="B35" s="40"/>
      <c r="C35" s="41"/>
      <c r="D35" s="42"/>
      <c r="E35" s="40"/>
      <c r="F35" s="41"/>
      <c r="G35" s="73"/>
      <c r="H35" s="73"/>
      <c r="I35" s="43"/>
      <c r="J35" s="103"/>
      <c r="K35" s="112"/>
      <c r="L35" s="126"/>
      <c r="M35" s="112"/>
      <c r="N35" s="112"/>
      <c r="O35" s="112"/>
      <c r="P35" s="134"/>
      <c r="Q35" s="112"/>
      <c r="R35" s="126"/>
      <c r="S35" s="112"/>
      <c r="T35" s="112"/>
      <c r="U35" s="112"/>
      <c r="V35" s="134"/>
      <c r="W35" s="112"/>
      <c r="X35" s="126"/>
      <c r="Y35" s="112"/>
      <c r="Z35" s="112"/>
      <c r="AA35" s="112"/>
      <c r="AB35" s="134"/>
      <c r="AC35" s="112"/>
      <c r="AD35" s="126"/>
      <c r="AE35" s="148"/>
      <c r="AG35" s="49"/>
    </row>
    <row r="36" spans="2:33" s="39" customFormat="1" ht="14.25">
      <c r="B36" s="40"/>
      <c r="C36" s="41"/>
      <c r="D36" s="42"/>
      <c r="E36" s="40"/>
      <c r="F36" s="41" t="s">
        <v>158</v>
      </c>
      <c r="G36" s="41" t="s">
        <v>141</v>
      </c>
      <c r="H36" s="41"/>
      <c r="I36" s="43"/>
      <c r="J36" s="103"/>
      <c r="K36" s="112">
        <f>K32</f>
        <v>47425</v>
      </c>
      <c r="L36" s="126"/>
      <c r="M36" s="112"/>
      <c r="N36" s="112">
        <f>N32</f>
        <v>26190</v>
      </c>
      <c r="O36" s="112"/>
      <c r="P36" s="134"/>
      <c r="Q36" s="112">
        <f>Q32</f>
        <v>0</v>
      </c>
      <c r="R36" s="126"/>
      <c r="S36" s="112"/>
      <c r="T36" s="112"/>
      <c r="U36" s="112"/>
      <c r="V36" s="134"/>
      <c r="W36" s="112">
        <f>W32</f>
        <v>449</v>
      </c>
      <c r="X36" s="126"/>
      <c r="Y36" s="112"/>
      <c r="Z36" s="112">
        <v>-22231</v>
      </c>
      <c r="AA36" s="112"/>
      <c r="AB36" s="134"/>
      <c r="AC36" s="112">
        <f>SUM(J36:Z36)</f>
        <v>51833</v>
      </c>
      <c r="AD36" s="126"/>
      <c r="AE36" s="148"/>
      <c r="AG36" s="49"/>
    </row>
    <row r="37" spans="2:33" s="39" customFormat="1" ht="14.25">
      <c r="B37" s="40"/>
      <c r="C37" s="41"/>
      <c r="D37" s="42"/>
      <c r="E37" s="40"/>
      <c r="F37" s="38"/>
      <c r="G37" s="41"/>
      <c r="H37" s="41"/>
      <c r="I37" s="43"/>
      <c r="J37" s="103"/>
      <c r="K37" s="112"/>
      <c r="L37" s="126"/>
      <c r="M37" s="112"/>
      <c r="N37" s="112"/>
      <c r="O37" s="112"/>
      <c r="P37" s="134"/>
      <c r="Q37" s="112"/>
      <c r="R37" s="126"/>
      <c r="S37" s="112"/>
      <c r="T37" s="112"/>
      <c r="U37" s="112"/>
      <c r="V37" s="134"/>
      <c r="W37" s="112"/>
      <c r="X37" s="126"/>
      <c r="Y37" s="112"/>
      <c r="Z37" s="112"/>
      <c r="AA37" s="112"/>
      <c r="AB37" s="134"/>
      <c r="AC37" s="112"/>
      <c r="AD37" s="126"/>
      <c r="AE37" s="148"/>
      <c r="AG37" s="49"/>
    </row>
    <row r="38" spans="2:33" s="39" customFormat="1" ht="14.25">
      <c r="B38" s="52"/>
      <c r="C38" s="53" t="s">
        <v>30</v>
      </c>
      <c r="D38" s="42"/>
      <c r="E38" s="40"/>
      <c r="F38" s="41" t="s">
        <v>139</v>
      </c>
      <c r="G38" s="89"/>
      <c r="H38" s="73"/>
      <c r="I38" s="43"/>
      <c r="J38" s="103"/>
      <c r="K38" s="112">
        <v>0</v>
      </c>
      <c r="L38" s="126"/>
      <c r="M38" s="112"/>
      <c r="N38" s="112">
        <v>0</v>
      </c>
      <c r="O38" s="112"/>
      <c r="P38" s="134"/>
      <c r="Q38" s="112">
        <v>0</v>
      </c>
      <c r="R38" s="126"/>
      <c r="S38" s="112"/>
      <c r="T38" s="112"/>
      <c r="U38" s="112"/>
      <c r="V38" s="134"/>
      <c r="W38" s="112">
        <v>0</v>
      </c>
      <c r="X38" s="126"/>
      <c r="Y38" s="112"/>
      <c r="Z38" s="112">
        <f>'P&amp;L'!H45</f>
        <v>466</v>
      </c>
      <c r="AA38" s="112"/>
      <c r="AB38" s="134"/>
      <c r="AC38" s="227">
        <f>SUM(J38:Z38)</f>
        <v>466</v>
      </c>
      <c r="AD38" s="126"/>
      <c r="AE38" s="148"/>
      <c r="AG38" s="49"/>
    </row>
    <row r="39" spans="2:33" s="39" customFormat="1" ht="14.25">
      <c r="B39" s="52"/>
      <c r="C39" s="53"/>
      <c r="D39" s="42"/>
      <c r="E39" s="40"/>
      <c r="F39" s="41"/>
      <c r="G39" s="89"/>
      <c r="H39" s="73"/>
      <c r="I39" s="43"/>
      <c r="J39" s="103"/>
      <c r="K39" s="144"/>
      <c r="L39" s="126"/>
      <c r="M39" s="112"/>
      <c r="N39" s="144"/>
      <c r="O39" s="112"/>
      <c r="P39" s="134"/>
      <c r="Q39" s="144"/>
      <c r="R39" s="126"/>
      <c r="S39" s="112"/>
      <c r="T39" s="112"/>
      <c r="U39" s="112"/>
      <c r="V39" s="134"/>
      <c r="W39" s="144"/>
      <c r="X39" s="126"/>
      <c r="Y39" s="112"/>
      <c r="Z39" s="144"/>
      <c r="AA39" s="112"/>
      <c r="AB39" s="134"/>
      <c r="AC39" s="144"/>
      <c r="AD39" s="126"/>
      <c r="AE39" s="148"/>
      <c r="AG39" s="49"/>
    </row>
    <row r="40" spans="2:33" s="39" customFormat="1" ht="14.25">
      <c r="B40" s="40"/>
      <c r="C40" s="41"/>
      <c r="D40" s="42"/>
      <c r="E40" s="40"/>
      <c r="F40" s="41"/>
      <c r="G40" s="41"/>
      <c r="H40" s="41"/>
      <c r="I40" s="43"/>
      <c r="J40" s="103"/>
      <c r="K40" s="112"/>
      <c r="L40" s="126"/>
      <c r="M40" s="112"/>
      <c r="N40" s="112"/>
      <c r="O40" s="112"/>
      <c r="P40" s="134"/>
      <c r="Q40" s="112"/>
      <c r="R40" s="126"/>
      <c r="S40" s="112"/>
      <c r="T40" s="112"/>
      <c r="U40" s="112"/>
      <c r="V40" s="134"/>
      <c r="W40" s="112"/>
      <c r="X40" s="126"/>
      <c r="Y40" s="112"/>
      <c r="Z40" s="112"/>
      <c r="AA40" s="112"/>
      <c r="AB40" s="134"/>
      <c r="AC40" s="112"/>
      <c r="AD40" s="126"/>
      <c r="AE40" s="148"/>
      <c r="AG40" s="49"/>
    </row>
    <row r="41" spans="2:33" s="39" customFormat="1" ht="15" thickBot="1">
      <c r="B41" s="52"/>
      <c r="C41" s="53" t="s">
        <v>31</v>
      </c>
      <c r="D41" s="42"/>
      <c r="E41" s="40"/>
      <c r="F41" s="41" t="s">
        <v>146</v>
      </c>
      <c r="G41" s="41" t="s">
        <v>1</v>
      </c>
      <c r="H41" s="41"/>
      <c r="I41" s="43"/>
      <c r="J41" s="103"/>
      <c r="K41" s="119">
        <f>SUM(K36:K39)</f>
        <v>47425</v>
      </c>
      <c r="L41" s="126"/>
      <c r="M41" s="112"/>
      <c r="N41" s="119">
        <f>SUM(N36:N39)</f>
        <v>26190</v>
      </c>
      <c r="O41" s="112"/>
      <c r="P41" s="134"/>
      <c r="Q41" s="119">
        <f>SUM(Q37:Q39)</f>
        <v>0</v>
      </c>
      <c r="R41" s="126"/>
      <c r="S41" s="112"/>
      <c r="T41" s="112"/>
      <c r="U41" s="112"/>
      <c r="V41" s="134"/>
      <c r="W41" s="119">
        <f>SUM(W36:W39)</f>
        <v>449</v>
      </c>
      <c r="X41" s="126"/>
      <c r="Y41" s="112"/>
      <c r="Z41" s="119">
        <f>SUM(Z36:Z39)</f>
        <v>-21765</v>
      </c>
      <c r="AA41" s="112"/>
      <c r="AB41" s="134"/>
      <c r="AC41" s="119">
        <f>SUM(AC36:AC39)</f>
        <v>52299</v>
      </c>
      <c r="AD41" s="126"/>
      <c r="AE41" s="148"/>
      <c r="AG41" s="49"/>
    </row>
    <row r="42" spans="2:33" s="39" customFormat="1" ht="15" thickTop="1">
      <c r="B42" s="64"/>
      <c r="C42" s="65"/>
      <c r="D42" s="66"/>
      <c r="E42" s="67"/>
      <c r="F42" s="66"/>
      <c r="G42" s="66"/>
      <c r="H42" s="66"/>
      <c r="I42" s="43"/>
      <c r="J42" s="122"/>
      <c r="K42" s="144"/>
      <c r="L42" s="228"/>
      <c r="M42" s="144"/>
      <c r="N42" s="144"/>
      <c r="O42" s="144"/>
      <c r="P42" s="229"/>
      <c r="Q42" s="144"/>
      <c r="R42" s="228"/>
      <c r="S42" s="112"/>
      <c r="T42" s="112"/>
      <c r="U42" s="112"/>
      <c r="V42" s="229"/>
      <c r="W42" s="144"/>
      <c r="X42" s="228"/>
      <c r="Y42" s="144"/>
      <c r="Z42" s="144"/>
      <c r="AA42" s="144"/>
      <c r="AB42" s="229"/>
      <c r="AC42" s="144"/>
      <c r="AD42" s="228"/>
      <c r="AE42" s="148"/>
      <c r="AG42" s="49"/>
    </row>
    <row r="43" spans="2:33" s="39" customFormat="1" ht="14.25">
      <c r="B43" s="72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G43" s="49"/>
    </row>
    <row r="44" spans="2:33" s="39" customFormat="1" ht="16.5">
      <c r="B44" s="72"/>
      <c r="C44" s="72"/>
      <c r="D44" s="73"/>
      <c r="E44" s="172" t="s">
        <v>133</v>
      </c>
      <c r="F44" s="9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G44" s="49"/>
    </row>
    <row r="45" spans="2:33" s="39" customFormat="1" ht="16.5">
      <c r="B45" s="72"/>
      <c r="C45" s="72"/>
      <c r="D45" s="73"/>
      <c r="E45" s="172" t="s">
        <v>154</v>
      </c>
      <c r="F45" s="95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G45" s="49"/>
    </row>
    <row r="46" spans="2:33" s="39" customFormat="1" ht="14.25">
      <c r="B46" s="72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G46" s="49"/>
    </row>
    <row r="47" spans="2:33" s="39" customFormat="1" ht="14.25">
      <c r="B47" s="74"/>
      <c r="F47" s="325"/>
      <c r="AG47" s="49"/>
    </row>
    <row r="48" spans="6:33" s="39" customFormat="1" ht="14.25">
      <c r="F48" s="82"/>
      <c r="AG48" s="49"/>
    </row>
    <row r="49" s="39" customFormat="1" ht="14.25">
      <c r="AG49" s="49"/>
    </row>
    <row r="50" s="39" customFormat="1" ht="14.25">
      <c r="AG50" s="49"/>
    </row>
    <row r="51" s="39" customFormat="1" ht="14.25">
      <c r="AG51" s="49"/>
    </row>
    <row r="52" s="39" customFormat="1" ht="14.25">
      <c r="AG52" s="49"/>
    </row>
    <row r="53" s="39" customFormat="1" ht="14.25"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  <row r="65" s="39" customFormat="1" ht="14.25">
      <c r="AG65" s="49"/>
    </row>
    <row r="66" s="39" customFormat="1" ht="14.25">
      <c r="AG66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kelvin</cp:lastModifiedBy>
  <cp:lastPrinted>2004-02-17T05:45:26Z</cp:lastPrinted>
  <dcterms:created xsi:type="dcterms:W3CDTF">1999-11-02T06:48:10Z</dcterms:created>
  <dcterms:modified xsi:type="dcterms:W3CDTF">2004-05-26T06:42:29Z</dcterms:modified>
  <cp:category/>
  <cp:version/>
  <cp:contentType/>
  <cp:contentStatus/>
</cp:coreProperties>
</file>